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30" yWindow="-135" windowWidth="21840" windowHeight="10875"/>
  </bookViews>
  <sheets>
    <sheet name="ГУП и МУП остаются" sheetId="2" r:id="rId1"/>
    <sheet name="ГУП и МУП реорганиз.и ликвид" sheetId="4" r:id="rId2"/>
    <sheet name="Лист3" sheetId="3" r:id="rId3"/>
  </sheets>
  <definedNames>
    <definedName name="_xlnm.Print_Titles" localSheetId="0">'ГУП и МУП остаются'!$10:$10</definedName>
    <definedName name="_xlnm.Print_Titles" localSheetId="1">'ГУП и МУП реорганиз.и ликвид'!$4:$4</definedName>
    <definedName name="_xlnm.Print_Area" localSheetId="0">'ГУП и МУП остаются'!$A$1:$Q$55</definedName>
    <definedName name="_xlnm.Print_Area" localSheetId="1">'ГУП и МУП реорганиз.и ликвид'!$A$1:$Q$190</definedName>
  </definedNames>
  <calcPr calcId="145621"/>
</workbook>
</file>

<file path=xl/calcChain.xml><?xml version="1.0" encoding="utf-8"?>
<calcChain xmlns="http://schemas.openxmlformats.org/spreadsheetml/2006/main">
  <c r="A179" i="4" l="1"/>
  <c r="A180" i="4" s="1"/>
  <c r="A152" i="4" l="1"/>
  <c r="A36" i="2"/>
  <c r="A37" i="2" s="1"/>
  <c r="A38" i="2" s="1"/>
  <c r="P190" i="4" l="1"/>
  <c r="O190" i="4"/>
  <c r="N190" i="4"/>
  <c r="M190" i="4"/>
  <c r="J190" i="4"/>
  <c r="I190" i="4"/>
  <c r="H190" i="4"/>
  <c r="G190" i="4"/>
  <c r="F190" i="4"/>
  <c r="E190" i="4"/>
  <c r="A183" i="4"/>
  <c r="A175" i="4"/>
  <c r="A176" i="4" s="1"/>
  <c r="A170" i="4"/>
  <c r="A171" i="4" s="1"/>
  <c r="A172" i="4" s="1"/>
  <c r="A157" i="4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39" i="4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27" i="4"/>
  <c r="A128" i="4" s="1"/>
  <c r="A129" i="4" s="1"/>
  <c r="A130" i="4" s="1"/>
  <c r="A131" i="4" s="1"/>
  <c r="A132" i="4" s="1"/>
  <c r="A133" i="4" s="1"/>
  <c r="A134" i="4" s="1"/>
  <c r="A135" i="4" s="1"/>
  <c r="A136" i="4" s="1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D100" i="4"/>
  <c r="D99" i="4"/>
  <c r="D98" i="4"/>
  <c r="D97" i="4"/>
  <c r="D96" i="4"/>
  <c r="D95" i="4"/>
  <c r="D94" i="4"/>
  <c r="D93" i="4"/>
  <c r="D92" i="4"/>
  <c r="A92" i="4"/>
  <c r="A93" i="4" s="1"/>
  <c r="A94" i="4" s="1"/>
  <c r="A95" i="4" s="1"/>
  <c r="A96" i="4" s="1"/>
  <c r="A97" i="4" s="1"/>
  <c r="A98" i="4" s="1"/>
  <c r="A99" i="4" s="1"/>
  <c r="A100" i="4" s="1"/>
  <c r="A101" i="4" s="1"/>
  <c r="D91" i="4"/>
  <c r="A87" i="4"/>
  <c r="A88" i="4" s="1"/>
  <c r="A89" i="4" s="1"/>
  <c r="A80" i="4"/>
  <c r="A81" i="4" s="1"/>
  <c r="A82" i="4" s="1"/>
  <c r="A83" i="4" s="1"/>
  <c r="A84" i="4" s="1"/>
  <c r="A76" i="4"/>
  <c r="A77" i="4" s="1"/>
  <c r="A68" i="4"/>
  <c r="A69" i="4" s="1"/>
  <c r="A70" i="4" s="1"/>
  <c r="A71" i="4" s="1"/>
  <c r="A72" i="4" s="1"/>
  <c r="A73" i="4" s="1"/>
  <c r="A44" i="4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35" i="4"/>
  <c r="A36" i="4" s="1"/>
  <c r="A37" i="4" s="1"/>
  <c r="A38" i="4" s="1"/>
  <c r="A39" i="4" s="1"/>
  <c r="A40" i="4" s="1"/>
  <c r="A41" i="4" s="1"/>
  <c r="A32" i="4"/>
  <c r="A26" i="4"/>
  <c r="A27" i="4" s="1"/>
  <c r="A28" i="4" s="1"/>
  <c r="A29" i="4" s="1"/>
  <c r="L20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184" i="4" l="1"/>
  <c r="A185" i="4" s="1"/>
  <c r="A186" i="4" s="1"/>
  <c r="A187" i="4" s="1"/>
  <c r="A188" i="4" s="1"/>
  <c r="A189" i="4" s="1"/>
  <c r="A53" i="2"/>
  <c r="A48" i="2"/>
  <c r="A49" i="2" s="1"/>
  <c r="A50" i="2" s="1"/>
  <c r="A45" i="2"/>
  <c r="A41" i="2"/>
  <c r="A42" i="2" s="1"/>
  <c r="A32" i="2"/>
  <c r="A33" i="2" s="1"/>
  <c r="A25" i="2"/>
  <c r="A26" i="2" s="1"/>
  <c r="A13" i="2"/>
  <c r="A14" i="2" s="1"/>
  <c r="A15" i="2" s="1"/>
  <c r="A16" i="2" s="1"/>
  <c r="A17" i="2" s="1"/>
  <c r="A18" i="2" s="1"/>
  <c r="A19" i="2" s="1"/>
  <c r="A20" i="2" s="1"/>
  <c r="A27" i="2" l="1"/>
  <c r="A28" i="2" s="1"/>
  <c r="A29" i="2" s="1"/>
</calcChain>
</file>

<file path=xl/sharedStrings.xml><?xml version="1.0" encoding="utf-8"?>
<sst xmlns="http://schemas.openxmlformats.org/spreadsheetml/2006/main" count="937" uniqueCount="423">
  <si>
    <t>№ п/п</t>
  </si>
  <si>
    <t xml:space="preserve">ИНН </t>
  </si>
  <si>
    <t>с технической инвентаризацией и кадастровым учетом,        тыс.руб.</t>
  </si>
  <si>
    <t>с рыночной оценкой недвижимого имущества, тыс.руб.</t>
  </si>
  <si>
    <t xml:space="preserve">в т.ч. затраты, связанные  </t>
  </si>
  <si>
    <t xml:space="preserve"> с государственной регистрацией права собственности субъекта РФ или МО на земельные участки, тыс.руб.</t>
  </si>
  <si>
    <t xml:space="preserve"> с государственной регистрацией права хозяйственного ведения или оперативного управления на объекты недвижимого имущества, тыс.руб.</t>
  </si>
  <si>
    <t xml:space="preserve">Прогноз затрат, связанных с реорганизацией (ликвидацией), тыс.руб.   </t>
  </si>
  <si>
    <t>Уставный фонд, тыс.руб.</t>
  </si>
  <si>
    <t>Реорганизации</t>
  </si>
  <si>
    <t xml:space="preserve">Ликвидации </t>
  </si>
  <si>
    <t>Банкротства</t>
  </si>
  <si>
    <t xml:space="preserve">Ликвидация </t>
  </si>
  <si>
    <t>Реорганизация (преобразование в учреждение или хозяйственное общество, присоединение к унитарному предприятию)</t>
  </si>
  <si>
    <t xml:space="preserve">Муниципальное предприятие муниципального образования Приозерский муниципальный район Ленинградской области Приозерское районное агентство социально-бытовых услуг </t>
  </si>
  <si>
    <t>Муниципальное предприятие муниципального образования Приозерский муниципальный район Ленинградской области «Расчетный информационный центр»</t>
  </si>
  <si>
    <t xml:space="preserve">Муниципальное унитарное предприятие муниципального образования Приозерский муниципальный район Ленинградской области «Производственно-архитектурная группа» </t>
  </si>
  <si>
    <t xml:space="preserve">Муниципальное унитарное предприятие жилищно-коммунального хозяйства муниципального образования Приозерский муниципальный район Ленинградской области «Комфорт» </t>
  </si>
  <si>
    <t>Муниципальное предприятие «Жилищно-коммунальное обслуживание муниципального образования Кузнечнинское городское поселение муниципального образования Приозерский муниципальный район Ленинградской области»</t>
  </si>
  <si>
    <t>Муниципальное предприятие муниципального образования Красноозерное сельское поселение муниципального образования Приозерский муниципальный район Ленинградской области «Красноозерное ЖКХ»</t>
  </si>
  <si>
    <t>Муниципальное предприятие муниципального образования Ромашкинское сельское поселение муниципального образования Приозерский муниципальный район Ленинградской области «Агентство услуг Ромашкинского поселения»</t>
  </si>
  <si>
    <t>-</t>
  </si>
  <si>
    <t>Муниципальное унитарное предприятие муниципального образования Приозерский район Ленинградской области «Комбинат школьного питания»</t>
  </si>
  <si>
    <t>Муниципальное унитарное предприятие "Теплосеть Сосново"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</si>
  <si>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Муниципальное унитарное предприятие "Теплосеть Плодовое" муниципального образования Плодовоское сельское поселение муниципального образования Приозерский муниципальный район Ленинградской области</t>
  </si>
  <si>
    <t>Муниципальное унитарное предприятие "Теплосеть Мельниково"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</si>
  <si>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Муниципальное унитарное предприятие муниципального образования Приозерский район Ленинградской области Приозерское пассажирское автотранспортное предприятие</t>
  </si>
  <si>
    <t xml:space="preserve">Муниципальное предприятие «ТеплоРесурс» муниципального образования Кузнечнинское городское поселение муниципального образования Приозерский муниципальный район Ленинградской области» </t>
  </si>
  <si>
    <t>Муниципальное предприятие "Жилищно-коммунальное хозяйство муниципального образования Кузнечнинское городское поселение муниципального образования Приозерский муниципальный район Ленинградской области"</t>
  </si>
  <si>
    <t>Муниципальное предприятие "Архитектор" муниципального образования Волосовский муниципальный район Ленинградской области</t>
  </si>
  <si>
    <t>Муниципальное унитарное предприятие "Городское хозяйство" муниципального образования Волосовское городское поселение Волосовского муниципального района Ленинградской области</t>
  </si>
  <si>
    <t>Муниципальное предприятие «Комбинат питания учебных заведений» муниципального образования Тихвинский муниципальный район Ленинградской области</t>
  </si>
  <si>
    <t>Муниципальное предприятие «Бани» муниципального образования Тихвинское городское поселение Тихвинского муниципального района Ленинградской области</t>
  </si>
  <si>
    <t>Муниципальное предприятие «Коммунальный расчетный центр» муниципального образования Тихвинское городское поселение Тихвинского муниципального района Ленинградской области</t>
  </si>
  <si>
    <t>Сосновоборское муниципальное унитарное предприятие "ВОДОКАНАЛ"</t>
  </si>
  <si>
    <t>Сосновоборское муниципальное унитарное предприятие "Теплоснабжающее предприятие"</t>
  </si>
  <si>
    <t>Сосновоборское муниципальное унитарное предприятие "Горкадастрпроект"</t>
  </si>
  <si>
    <t>Сосновоборское муниципальное унитарное предприятие жилищно-коммунального обслуживания "Комфорт"</t>
  </si>
  <si>
    <t>Сосновоборское муниципальное унитарное предприятие "Автотранспорное"</t>
  </si>
  <si>
    <t>решение о ликвидации принято 13.01.2020</t>
  </si>
  <si>
    <t>Муниципальное унитарное предприятие " Жилищно-коммунальное хозяйство Борское"</t>
  </si>
  <si>
    <t>Муниципальное унитарное предприятие "Комфорт-сервис"</t>
  </si>
  <si>
    <t>180000</t>
  </si>
  <si>
    <t>11</t>
  </si>
  <si>
    <t>0</t>
  </si>
  <si>
    <t xml:space="preserve">Бокситогорское муниципальное унитарное предприятие "Проект-геодезия" </t>
  </si>
  <si>
    <t>Наименование ГУП/Муниципальное унитарное предприятие</t>
  </si>
  <si>
    <t>Муниципальное унитарное предприятие "Благоустройство"</t>
  </si>
  <si>
    <t>Муниципальное унитарное предприятие "Романовские коммунальные системы"</t>
  </si>
  <si>
    <t>Муниципальное унитарное предприятие Ритуальных услуг "Тихая обитель" г.Гатчины</t>
  </si>
  <si>
    <t>Муниципальное унитарное предприятие "Городская электросеть" г.Гатчина</t>
  </si>
  <si>
    <t>Муниципальное унитарное предприятие "Жилищно-коммунальное хозяйство г. Гатчины"</t>
  </si>
  <si>
    <t>Муниципальное предприятие «Токсовская баня»</t>
  </si>
  <si>
    <t>Бокситогорский проверила</t>
  </si>
  <si>
    <t>Муниципальное предприятие «Предприятие коммунальных и бытовых услуг»</t>
  </si>
  <si>
    <t xml:space="preserve">Муниципальное предприятие муниципального образования Сланцевское городское поселение "Геодезия" </t>
  </si>
  <si>
    <t>Муниципальное унитарное предприятие "Расчетно-информационный центр Ломоносовского района"</t>
  </si>
  <si>
    <t>Муниципальное унитарное предприятие "Фармация" муниципального образования Ломоносовский муниципальный район Ленинградской области района</t>
  </si>
  <si>
    <t>Муниципальное унитарное предприятие Подпорожского городского поселения "Комбинат благоустройства"</t>
  </si>
  <si>
    <t>Муниципальное унитарное транспортное предприятие Подпорожского муниципального района "Автогарант-Плюс"</t>
  </si>
  <si>
    <t>4711006286</t>
  </si>
  <si>
    <t>Муниципальное унитарное предприятие Подпорожского муниципального района "Информационно-полиграфический комплекс "Свирские огни"</t>
  </si>
  <si>
    <t>4711001104</t>
  </si>
  <si>
    <t>Муниципальное унитарное предприятие Подпорожского городского поселения "Память"</t>
  </si>
  <si>
    <t>4711000975</t>
  </si>
  <si>
    <t>152</t>
  </si>
  <si>
    <t>10</t>
  </si>
  <si>
    <t>4706013873</t>
  </si>
  <si>
    <t>108</t>
  </si>
  <si>
    <t>38,3</t>
  </si>
  <si>
    <t>4706015101</t>
  </si>
  <si>
    <t>2695</t>
  </si>
  <si>
    <t>9,25</t>
  </si>
  <si>
    <t>4706012870</t>
  </si>
  <si>
    <t>100</t>
  </si>
  <si>
    <t>2</t>
  </si>
  <si>
    <t>4706024339</t>
  </si>
  <si>
    <t>46</t>
  </si>
  <si>
    <t>550,00</t>
  </si>
  <si>
    <t>200,00</t>
  </si>
  <si>
    <t>150,00</t>
  </si>
  <si>
    <t>4706027280</t>
  </si>
  <si>
    <t>126</t>
  </si>
  <si>
    <t>4706029351</t>
  </si>
  <si>
    <t>20</t>
  </si>
  <si>
    <t>4706031872</t>
  </si>
  <si>
    <t>4706019000</t>
  </si>
  <si>
    <t>123</t>
  </si>
  <si>
    <t>5</t>
  </si>
  <si>
    <t>4706039110</t>
  </si>
  <si>
    <t>4706039381</t>
  </si>
  <si>
    <t>4706040228</t>
  </si>
  <si>
    <t>6</t>
  </si>
  <si>
    <t>4706026784</t>
  </si>
  <si>
    <t>69</t>
  </si>
  <si>
    <t>4706029344</t>
  </si>
  <si>
    <t>15</t>
  </si>
  <si>
    <t>4706005311</t>
  </si>
  <si>
    <t>63</t>
  </si>
  <si>
    <t>4706039173</t>
  </si>
  <si>
    <t>4706038074</t>
  </si>
  <si>
    <t>4600</t>
  </si>
  <si>
    <t>9</t>
  </si>
  <si>
    <t>4706025188</t>
  </si>
  <si>
    <t>23</t>
  </si>
  <si>
    <t>4706026978</t>
  </si>
  <si>
    <t>105</t>
  </si>
  <si>
    <t>4</t>
  </si>
  <si>
    <t>МП "Управление коммунального хозяйства" Отрадненского городского поселения Кировского муниципального района Ленинградской области</t>
  </si>
  <si>
    <t>Муниципальное унитарное предприятие "Центр учета, контроля и начисления платежей"</t>
  </si>
  <si>
    <t>Муниципальное унитарное предприятие муниципального образования Мгинское городское поселение Кировского муниципального района Ленинградской области "Мгинский коммунальный сервис"</t>
  </si>
  <si>
    <t xml:space="preserve">Наименование ГУП/Муниципальное унитарное предприятие </t>
  </si>
  <si>
    <t>Муниципальное унитарное предприятие  "Водоканал"</t>
  </si>
  <si>
    <t xml:space="preserve">Муниципальное унитарное предприятие  "Тепловые сети" г.Гатчина </t>
  </si>
  <si>
    <t>Муниципальное унитарное предприятие  "Водоканал" г.Гатчина</t>
  </si>
  <si>
    <t>Муниципальное унитарное предприятие  "Городская еженедельная общественно-политическая газета "Неделя нашего города" муниципального образования Кировское городское поселение муниципального образования Кировский муниципальный район Ленинградской области"</t>
  </si>
  <si>
    <t>Муниципальное унитарное предприятие  «Спецтранс города Кировска»</t>
  </si>
  <si>
    <t>Муниципальное унитарное предприятие  «Благоустройство» муниципального образования Шумское сельское поселение  Кировского  муниципального района Ленинградской области</t>
  </si>
  <si>
    <t>Муниципальное унитарное предприятие  «Ритуальные услуги» Кировского муниципального района Ленинградской области</t>
  </si>
  <si>
    <t>Муниципальное унитарное предприятие  «Радио «Новый канал» муниципального образования Кировский муниципальный район Ленинградской области</t>
  </si>
  <si>
    <t>Муниципальное унитарное предприятие  «НазияКомСервис»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</si>
  <si>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Муниципальное унитарное предприятие  муниципального образования Шлиссельбургское городское поселение муниципального образования Кировский муниципальный район Ленинградской области «ЦентрЖКХ»</t>
  </si>
  <si>
    <t>Муниципальное унитарное предприятие  «Издательский дом «Крепкий орешек»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</si>
  <si>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Муниципальное унитарное предприятие  "Городское коммунальное хозяйство"</t>
  </si>
  <si>
    <t>Муниципальное унитарное предприятие  "Шлиссельбургский физкультурно-спортивный комплекс"</t>
  </si>
  <si>
    <t>Муниципальное унитарное предприятие  "Управляющая компания по развитию МО Город Шлиссельбург"</t>
  </si>
  <si>
    <t xml:space="preserve">Муниципальное унитарное предприятие  "Приладожскжилкомхоз" муниципального образования Приладожское городское поселение Кировского муниципального района Ленинградской области </t>
  </si>
  <si>
    <t xml:space="preserve">Муниципальное унитарное предприятие  "Приладожскводоканал" муниципального образования Приладожское городское поселение Кировского муниципального района Ленинградской области </t>
  </si>
  <si>
    <t xml:space="preserve">Муниципальное унитарное предприятие  «СинявиноЖКХ» муниципального образования Синявинское городское поселение Кировского муниципального района Ленинградской области </t>
  </si>
  <si>
    <t xml:space="preserve">Муниципальное унитарное предприятие  «СухоеЖКХ» муниципального образования Суховское сельское поселение Кировского муниципального района Ленинградской области </t>
  </si>
  <si>
    <t>Унитарное муниципальное предприятие  «Плавательный бассейн» муниципального образования Кировский муниципальный район Ленинградской области</t>
  </si>
  <si>
    <t>Унитарное муниципальное предприятие  «Издательский дом «Ладога» муниципального образования Кировского муниципального района Ленинградской области</t>
  </si>
  <si>
    <t xml:space="preserve">Муниципальное предприятие «Единая служба Заказчика» Всеволожского района Ленинградской области </t>
  </si>
  <si>
    <t xml:space="preserve">Муниципальное предприятие «Грузино» Всеволожского района Ленинградской области </t>
  </si>
  <si>
    <t>Муниципальное предприятие "Архитектура" муниципального образования "Город Всеволожск"</t>
  </si>
  <si>
    <t xml:space="preserve">Всеволожское муниципальное Киновидеопредприятие </t>
  </si>
  <si>
    <t>Муниципальное унитарное предприятие «Всеволожский водоканал» муниципального образования "Город Всеволожск" Всеволожского муниципального района Ленинградской области</t>
  </si>
  <si>
    <t>Муниципальное унитарное предприятие "Всеволожские тепловые сети"  муниципального образования "Город Всеволожск" Всеволожского муниципального района Ленинградской области</t>
  </si>
  <si>
    <t>Муниципальное предприятие «Токсовский жилищно-эксплуатационный комплекс»</t>
  </si>
  <si>
    <t>Муниципальное предприятие «Всеволожские бани»</t>
  </si>
  <si>
    <t>Муниципальное унитарное предприятие   "Фармация" муниципального образования
"Лодейнопольский район
Ленинградской области "</t>
  </si>
  <si>
    <t xml:space="preserve">Муниципальное унитарное предприятие "Автотранспортное предприятие муниципального образования "Город Ивангород  Кингисеппского муниципального района Ленинградской области" </t>
  </si>
  <si>
    <t xml:space="preserve">Муниципальное унитарное предприятие "Управляющая компания муниципального образования "Город Ивангород  Кингисеппского муниципального района Ленинградской области" </t>
  </si>
  <si>
    <t>Муниципальное унитарное предприятие "Фармация муниципального образования "Город Ивангород  Кингисеппского муниципального района Ленинградской области"</t>
  </si>
  <si>
    <t>Муниципальное унитарное предприятие "Коммунально-бытовое хозяйство" муниципального образования "Кингисеппское городское поселение" муниципального образования "Кингисеппский муниципальный район" Ленинградской области</t>
  </si>
  <si>
    <t>90</t>
  </si>
  <si>
    <t>33</t>
  </si>
  <si>
    <t>Муниципальное унитарное предприятие жилищно-коммунального хозяйства "Сиверский" МО "Гатчинский район"</t>
  </si>
  <si>
    <t>Муниципальное унитарное пассажирское автотранспортное предприятие муниципального образования город Волхов Волховского муниципального района Ленинградской области</t>
  </si>
  <si>
    <t>Муниципальное унитарное предприятие "Профиль" муниципального образования город Волхов Волховского муниципального района Ленинградской области</t>
  </si>
  <si>
    <t>Муниципальное унитарное предприятие по оказанию бытовых услуг "Ритуал" муниципального образования город Волхов Волховского муниципального района Ленинградской области</t>
  </si>
  <si>
    <t>Муниципальное унитарное предприятие "Гостиничный комплекс" муниципального образования город Волхов Волховского муниципального района Ленинградской области</t>
  </si>
  <si>
    <t xml:space="preserve">Муниципальное унитарное предприятие "Волховская типография" муниципального образования город Волхов Волховского муниципального района Ленинградской области </t>
  </si>
  <si>
    <t>Муниципальное унитарное предприятие "Сясьстройские коммунальные системы"</t>
  </si>
  <si>
    <t>4702011032</t>
  </si>
  <si>
    <t>Волховское районной муниципальное унитарное предприятие "Волховавтосервис"</t>
  </si>
  <si>
    <t>Муниципальное предприятие "Щегловская баня" Всеволожского района Ленинградской области</t>
  </si>
  <si>
    <t>Муниципальное казенное предприятие "Кузьмоловская баня" муниципального образования Кузьмоловское городское поселение Всеволожского муниципального района Ленинградской области</t>
  </si>
  <si>
    <t xml:space="preserve">Муниципальное унитарное предприятие "Щегловская управляющая компания" муниципального образования "Щегловское сельское поселение" Всеволожского муниципального района Ленинградской области </t>
  </si>
  <si>
    <t>Муниципальное унитарное предприятие "Разметелево"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</si>
  <si>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</si>
  <si>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Муниципальное казенное предприятие "Управление коммунальными системами" муниципального образования "Новодевяткинское сельское поселение" Всеволожского муниципального района Ленинградской области</t>
  </si>
  <si>
    <t>Муниципальное унитарное казенное предприятие "Ритуал" муниципального образования "Свердловское городское поселение" Всеволожского муниципального района Ленинградской области</t>
  </si>
  <si>
    <t>Муниципальное предприятие "Светогорский комбинат торговли и общественного питания" муниципального образования "Светогорское городское поселение" Выборского района Ленинградской области</t>
  </si>
  <si>
    <t>Муниципальное предприятие муниципального образования "Светогорское городское поселение" "Пресс-центр Вуокса"</t>
  </si>
  <si>
    <t>Муниципальное предприятие муниципального образования город Коммунар "Жилищно-коммунальная служба"</t>
  </si>
  <si>
    <t>Муниципальное унитарное предприятие бытового обслуживания населения и благоустройства "Белогорский" муниципального образования "Сиверское городское поселение Гатчинского муниципального района Ленинградской области"</t>
  </si>
  <si>
    <t xml:space="preserve">Муниципальное предприятие "Центр геоинформационных систем и информационных технологий "муниципального образования "Киришское городское поселение Киришского муниципального района Ленинградской области" </t>
  </si>
  <si>
    <t xml:space="preserve">Муниципальное казенное предприятие "Городские электрические сети муниципального образования Киришское городское поселение Киришского муниципального района Ленинградской области" </t>
  </si>
  <si>
    <t xml:space="preserve">Муниципальное предприятие "Жилищное хозяйство" муниципального образования "Киришское городское поселение Киришского муниципального района" </t>
  </si>
  <si>
    <t xml:space="preserve">Муниципальное предприятие "Издательский дом  "Кириши" Киришского муниципального района" </t>
  </si>
  <si>
    <t xml:space="preserve">Муниципальное предприятие "Информационный центр "Кириши"  </t>
  </si>
  <si>
    <t xml:space="preserve">Муниципальное  предприятие "Киришские бани муниципального образования Киришское городское поселение Киришского муниципального района Ленинградской области" </t>
  </si>
  <si>
    <t xml:space="preserve">Муниципальное предприятие "Комбинат коммунальных предприятий городского поселка Будогощь муниципального образования Будогощское городское поселение" </t>
  </si>
  <si>
    <t xml:space="preserve">Муниципальное предприятие "Жилищное хозяйство  муниципального образования Глажевское сельское поселение Киришского муниципального  района Ленинградской области"  </t>
  </si>
  <si>
    <t xml:space="preserve">Муниципальное предприятие "Жилищное хозяйство"  муниципального образования Кусинское  сельское поселение </t>
  </si>
  <si>
    <t xml:space="preserve">Муниципальное предприятие  "Комбинат коммунальных предприятий  поселка Пчевжа муниципального образования Пчевжинское  сельское поселение" </t>
  </si>
  <si>
    <t xml:space="preserve">Муниципальное предприятие "Пчевский комбинат коммунальных предприятий" муниципального образования Пчевское сельское поселение  Киришского муниципального района  Ленинградской области </t>
  </si>
  <si>
    <t>Муниципальное унитарное предприятие  «Ритуальные услуги»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</si>
  <si>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 xml:space="preserve">Муниципальное унитарное предприятие  «Ритуал» муниципального образования Приладожское городское поселение Кировского муниципального района Ленинградской области </t>
  </si>
  <si>
    <t>Муниципальное унитарное предприятие 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</si>
  <si>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Муниципальное унитарное предприятие Горбунковского сельского поселения "Новый свет"</t>
  </si>
  <si>
    <t>Муниципальное унитарное предприятие "Бюро ритуальных услуг"</t>
  </si>
  <si>
    <t>Муниципальное унитарное предприятие  "Управление муниципальным имуществом муниципального образования Виллозское сельское поселение"</t>
  </si>
  <si>
    <t>Муниципальное унитарное предприятие  "Управление жилищно-коммунальным хозяйством муниципального образования Виллозское сельское поселение"</t>
  </si>
  <si>
    <t>Муниципальное унитарное предприятие "Водолей"</t>
  </si>
  <si>
    <t>Муниципальное унитарное предприятие "Святой Константин"</t>
  </si>
  <si>
    <t>Муниципальное унитарное предприятие "Управление жилищно-коммунальным хозяйством муниципального образования Кипенское сельское поселение"</t>
  </si>
  <si>
    <t>Муниципальное унитарное предприятие "Лаговала"  по оказанию ритуальных услуг на территории МО Лаголовское СП МО Ломоносовского района Ленинградской области</t>
  </si>
  <si>
    <t>Муниципальное унитарное предприятие "Ритус" по оказанию ритуальных услуг, организации и содержанию мест захоронения на территории МО Гостилицкое сельское поселение МО Ломоносовского района Ленинградской области"</t>
  </si>
  <si>
    <t>Муниципальное унитарное предприятие "Вечность"  по оказанию ритуальных услуг, организации и содержанию мест захоронения на территории МО Большеижорское городское поселение МО Ломоносовского муниципального района Ленинградской области</t>
  </si>
  <si>
    <t>Муниципальное унитарное предприятие  "Лужское архитектурно-планировочное бюро"</t>
  </si>
  <si>
    <t>Лужское муниципальное унитарное предприятие "Землемер"</t>
  </si>
  <si>
    <t>Муниципальное унитарное предприятие "Лужская инициатива"</t>
  </si>
  <si>
    <t>Муниципальное унитарное предприятие "Лужское жилищное хозяйство"</t>
  </si>
  <si>
    <t>Муниципальное унитарное предприятие бытового обслуживания "Эффект"</t>
  </si>
  <si>
    <t>Муниципальное унитарное предприятие бытового обслуживания "Белоснежка"</t>
  </si>
  <si>
    <t>Муниципальное унитарное предприятие бытового обслуживания "Шанс"</t>
  </si>
  <si>
    <t>Муниципальное унитарное предприятие социально-бытового обслуживания "Преображение" Толмачевского городского поселения</t>
  </si>
  <si>
    <t>Муниципальное унитарное предприятие бытового обслуживания "Комфорт"</t>
  </si>
  <si>
    <t>Муниципальное унитарное предприятие "Городское хозяйство"</t>
  </si>
  <si>
    <t>Муниципальное унитарное предприятие "Районное жилищно-коммунальное хозяйство"</t>
  </si>
  <si>
    <t xml:space="preserve">Муниципальное предприятие муниципального образования Приозерский муниципальный район Ленинградской области Приозерская телерадиокомпания </t>
  </si>
  <si>
    <t>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«Городская управляющая компания»</t>
  </si>
  <si>
    <t>Муниципальное предприятие муниципального образования  Сланцевское городское поселение "Комбинат коммунальных предприятий"</t>
  </si>
  <si>
    <t>Муниципальное унитарное предприятие "Фармация" муниципального образования "Тосненский район Ленинградской области"</t>
  </si>
  <si>
    <t>Муниципальное унитарное предприятие "Тоснопечать" Тосненского городского поселения Тосненского района Ленинградской области</t>
  </si>
  <si>
    <t>Муниципальное унитарное топографо-геодезическое предприятие Тосненского городского поселения Тосненского района Ленинградской области</t>
  </si>
  <si>
    <t>Муниципальное унитарное предприятие муниципального образования "Тосненский район Ленинградской области" "Ритуал"</t>
  </si>
  <si>
    <t>Муниципальное унитарное предприятие "Ритуальные услуги"</t>
  </si>
  <si>
    <t xml:space="preserve">Муниципальное унитарное предприятие  "Архитектурно-градостроительное бюро городского поселения Ульяновка" </t>
  </si>
  <si>
    <t>Федоровское муниципальное унитарное предприятие ЖКХ, инженерных коммуникаций и благоустройства</t>
  </si>
  <si>
    <t xml:space="preserve">Муниципальное унитарное предприятие муниципального образования Тельмановское сельское поселение Тосненского района Ленинградской области  "Зелёный город" </t>
  </si>
  <si>
    <t>Лужское муниципальное унитарное предприятие "Лилия"</t>
  </si>
  <si>
    <t>Муниципальное предприятие  муниципального образования «Сланцевский район»  «Сланцевское телевидение»</t>
  </si>
  <si>
    <t>Государственное предприятие «Учебно-курсовой комбинат» Ленинградской области</t>
  </si>
  <si>
    <t xml:space="preserve"> Государственное унитарное предприятие "Водоканал Ленинградской области"
</t>
  </si>
  <si>
    <t>7708303069</t>
  </si>
  <si>
    <t>4708019951</t>
  </si>
  <si>
    <t>4712004852</t>
  </si>
  <si>
    <t>Ленинградское областное казенное предприятие "Ленинградское областное лесное хозяйство"</t>
  </si>
  <si>
    <t>Ленинградское областное государственное предприятие     "Волосовское дорожное ремонтно-строительное управление"</t>
  </si>
  <si>
    <t>Ленинградское областное государственное предприятие     "Приозерское дорожное ремонтно-строительное управление"</t>
  </si>
  <si>
    <t xml:space="preserve"> Ленинградское областное государственное предприятие     "Ленфарм"</t>
  </si>
  <si>
    <t xml:space="preserve"> Ленинградское областное государственное предприятие       "Киришская стоматологическая поликлиника"</t>
  </si>
  <si>
    <t>Государственное унитарное предприятие "Автобаза правительства Ленинградской области"</t>
  </si>
  <si>
    <t>Ленинградское областное государственное унитарное предприятие "Недвижимость"</t>
  </si>
  <si>
    <t>Ленинградское областное государственное унитарное предприятия "Столовая "Суворовская"</t>
  </si>
  <si>
    <t>Ленинградское областное государственное унитарное предприятие технической инвентаризации и оценки недвижимости</t>
  </si>
  <si>
    <t>Государственное унитарное предприятие Ленинградской области "Цвылевские канализационные очистные сооружения"</t>
  </si>
  <si>
    <t>Государственное унитарное предприятие Ленинградской области "Павловожилкомхоз"</t>
  </si>
  <si>
    <t> 4706025220</t>
  </si>
  <si>
    <t>Государственное унитарное предприятие Ленинградской области "Громовский водоканал"</t>
  </si>
  <si>
    <t>Государственное унитарное предприятие Ленинградской области "Плодовский водоканал"</t>
  </si>
  <si>
    <t>Государственное предприятие Ленинградской области "Сосновская типография"</t>
  </si>
  <si>
    <t>Государственное производственное киновидеопредприятие Ленинградской области</t>
  </si>
  <si>
    <t>Ленинградское областное государственное унитарное предприятие "Красный пахарь"</t>
  </si>
  <si>
    <t>Ленинградское областное государственное предприятие     "Ломоносовское дорожное ремонтно-строительное управление"</t>
  </si>
  <si>
    <t>Ленинградское областное государственное предприятие    "Гатчинское дорожное ремонтно-строительное управление"</t>
  </si>
  <si>
    <t>Ленинградское областное государственное предприятие  "Киришское дорожное ремонтно-строительное управление"</t>
  </si>
  <si>
    <t>Ленинградское областное государственное предприятие     "Лодейнопольское дорожное ремонтно-строительное управление"</t>
  </si>
  <si>
    <t>Ленинградское областное государственное предприятие     "Пригородное дорожное ремонтно-строительное управление № 1"</t>
  </si>
  <si>
    <t>Муниципальное унитарное предприятие «Управляющая компания» муниципального образования "Щегловское сельское поселение" Всеволожского муниципального района</t>
  </si>
  <si>
    <t>Муниципальное предприятие "Жилищно-коммунальное хозяйство п. им. Морозова"</t>
  </si>
  <si>
    <t xml:space="preserve"> Муниципальное унитарное предприятие  "Водосервис"</t>
  </si>
  <si>
    <t xml:space="preserve"> Муниципальное предприятие  "Лесколовская фармация" муниципального образования "Лесколовское сельское поселение" Всеволожского муниципального района Ленинградской области</t>
  </si>
  <si>
    <t>Муниципальное унитарное предприятие  "Осельковская компания" муниципального образования "Лесколовское сельское поселение" Всеволожского муниципального района Ленинградской области</t>
  </si>
  <si>
    <t xml:space="preserve">Унитарное муниципальное предприятие "Ритуал" </t>
  </si>
  <si>
    <t>Муниципальное предприятие  «Агалатово-сервис»</t>
  </si>
  <si>
    <t xml:space="preserve"> Муниципальное унитарное предприятие  "Ритуальные услуги" муниципального образования Сертолово Всеволожского муниципального района Ленинградской области</t>
  </si>
  <si>
    <t>Муниципальное унитарное предприятие "Бугровская управляющая компания"</t>
  </si>
  <si>
    <t>Муниципальное  предприятие "Романовский комбинат бытовых услуг"</t>
  </si>
  <si>
    <t>4703085887</t>
  </si>
  <si>
    <t>Муниципальное предприятие "Ритуальные услуги" (МО "Рахьинское городское поселение")</t>
  </si>
  <si>
    <t>4703140880</t>
  </si>
  <si>
    <t>4703148181</t>
  </si>
  <si>
    <t xml:space="preserve">4703100944
</t>
  </si>
  <si>
    <t>100,00</t>
  </si>
  <si>
    <t>3</t>
  </si>
  <si>
    <t>4703058837</t>
  </si>
  <si>
    <t>Х</t>
  </si>
  <si>
    <t>Муниципальное предприятие муниципального образования "Токсовское городское поселение" Всеволожского муниципального района Ленинградской области "Токсовский энергетический коммунальный комплекс"</t>
  </si>
  <si>
    <t>Муниципальное унитарное предприятие "РИТ сервис" муниципального образования "Бугровское сельское поселение" Всеволожского муниципального района Ленинградской области</t>
  </si>
  <si>
    <t xml:space="preserve">Муниципальное унитарное предприятие  "Бугровские тепловые сети" (МО "Бугровское сельское поселение) </t>
  </si>
  <si>
    <t>Унитарное муниципальное предприятие "Жилкомэнерго" муниципального образования "Колтушское сельское поселение" Всеволожского муниципального района Ленинградской области</t>
  </si>
  <si>
    <t>Муниципальное унитарное предприятие "Комбинат благоустройства" муниципального образования "Выборгский район" Ленинградской области</t>
  </si>
  <si>
    <t>4704055518</t>
  </si>
  <si>
    <t>4719009962</t>
  </si>
  <si>
    <t>Муниципальное унитарное предприятие "Аптека № 68"</t>
  </si>
  <si>
    <t>В АО/ООО</t>
  </si>
  <si>
    <t>.4725000510</t>
  </si>
  <si>
    <t>4725484081</t>
  </si>
  <si>
    <t>В ООО</t>
  </si>
  <si>
    <t>85</t>
  </si>
  <si>
    <t>4717000650</t>
  </si>
  <si>
    <t>4719002004</t>
  </si>
  <si>
    <t>4708002274</t>
  </si>
  <si>
    <t>4709001851</t>
  </si>
  <si>
    <t>4703003394</t>
  </si>
  <si>
    <t>4712002830</t>
  </si>
  <si>
    <t>ОКВЭД</t>
  </si>
  <si>
    <t>36.00 Забор, очистка и распределение воды</t>
  </si>
  <si>
    <t>37.00 Сбор и обработка сточных вод</t>
  </si>
  <si>
    <t xml:space="preserve">Государственное унитарное предприятие Ленинградской области  "Водоканал г. Каменногорска" </t>
  </si>
  <si>
    <t>Муниципальное предприятие   "Северное ремонтно-эксплуатационное предприятие" Юкковского сельского поселения  Всеволожского муниципального района Ленинградской области"</t>
  </si>
  <si>
    <t>В учреждение</t>
  </si>
  <si>
    <t>В АО</t>
  </si>
  <si>
    <t>в АО/ООО</t>
  </si>
  <si>
    <t>Муниципальное унитарное предприятие "Ефимовские тепловые сети"</t>
  </si>
  <si>
    <t xml:space="preserve">В ООО </t>
  </si>
  <si>
    <t>В ПАО (Решение Совета депутатов от 25.09.2019 № 44)</t>
  </si>
  <si>
    <t xml:space="preserve"> 31.12.2020</t>
  </si>
  <si>
    <t xml:space="preserve"> 31.12.2024</t>
  </si>
  <si>
    <t>31.12.2022 (в случае передачи полномочий в сфере погребения)</t>
  </si>
  <si>
    <t>Конкурсное производство (Дело А56-4887/2004)</t>
  </si>
  <si>
    <t>Конкурсное производство (Дело А56-23739/2015)</t>
  </si>
  <si>
    <t>Государственные унитарные предприятия Ленинградская области</t>
  </si>
  <si>
    <t xml:space="preserve">Муниципальное предприятие "Рахьинская баня" </t>
  </si>
  <si>
    <t>Государственное унитарное предприятие Ленинградской области "Водоканал Тельмана"</t>
  </si>
  <si>
    <t> 4708001489</t>
  </si>
  <si>
    <t>Унитарное муниципальное предприятие "Ропша" муниципального образования "Ломоносовский район"</t>
  </si>
  <si>
    <t>Конкурсное производство (Дело А56-64258/2010)</t>
  </si>
  <si>
    <t>Конкурсное производство (Дело  А56-38778/2011)</t>
  </si>
  <si>
    <t>Конкурсное производство (Дело А56-26394/2005)</t>
  </si>
  <si>
    <t>Конкурсное производство (Дело А56-
19068/2013)</t>
  </si>
  <si>
    <t>Конкурсное производство (Дело А56-40906/2017)</t>
  </si>
  <si>
    <t xml:space="preserve">Конкурсное производство (Дело А56-104129/2018) </t>
  </si>
  <si>
    <t>Конкурсное производство (Дело А56-
79445/2014)</t>
  </si>
  <si>
    <t>Конкурсное производство (ДелоА56-76288/2014)</t>
  </si>
  <si>
    <t>Муниципальное предприятие "Аптека №1"</t>
  </si>
  <si>
    <t>Планируемый срок завершения реорганизации (ликвидации),   год</t>
  </si>
  <si>
    <t>ИТОГО</t>
  </si>
  <si>
    <t xml:space="preserve">Муниципальное унитарное предприятие  «Путиловожилкомсервис» муниципального образования Путиловское сельское поселение Кировского муниципального района Ленинградской области </t>
  </si>
  <si>
    <t xml:space="preserve"> 25.05.2020 МИФНС № 8 принято решение о предстоящем исключении недействующего юр. лица из ЕГРЮЛ</t>
  </si>
  <si>
    <t>Муниципальные предприятия Бокситогорского района</t>
  </si>
  <si>
    <t>Муниципальные предприятия Всеволожского района</t>
  </si>
  <si>
    <t>Муниципальные предприятия Гатчинского района</t>
  </si>
  <si>
    <t>Муниципальные предприятия Кировского района</t>
  </si>
  <si>
    <t>Муниципальные предприятия Ломоносовского района</t>
  </si>
  <si>
    <t>Муниципальные предприятия Подпорожского района</t>
  </si>
  <si>
    <t>Муниципальные предприятия Приозерского  района</t>
  </si>
  <si>
    <t>Муниципальные предприятия Сосновоборского района</t>
  </si>
  <si>
    <t xml:space="preserve">Муниципальные предприятия Тосненского района </t>
  </si>
  <si>
    <t>Муниципальные предприятия Тихвинского  района</t>
  </si>
  <si>
    <t>Муниципальные предприятия Сланцевского  района</t>
  </si>
  <si>
    <t>Муниципальные предприятия Лужского  района</t>
  </si>
  <si>
    <t>Муниципальные предприятия Ломоносовского  района</t>
  </si>
  <si>
    <t>Муниципальные предприятия Лодейнопольского  района</t>
  </si>
  <si>
    <t>Муниципальные предприятия Кировского  района</t>
  </si>
  <si>
    <t>Муниципальные предприятия Киришского  района</t>
  </si>
  <si>
    <t>Муниципальные предприятия Кингисеппского  района</t>
  </si>
  <si>
    <t>Муниципальные предприятия Гатчинского  района</t>
  </si>
  <si>
    <t>Муниципальные предприятия Выборгского  района</t>
  </si>
  <si>
    <t>Муниципальные предприятия Всеволожского  района</t>
  </si>
  <si>
    <t xml:space="preserve"> Муниципальные предприятия Волховского  района</t>
  </si>
  <si>
    <t>Муниципальные предприятия Волосовского  района</t>
  </si>
  <si>
    <t xml:space="preserve">Муниципальные предприятия Бокситогорского района </t>
  </si>
  <si>
    <t>Конкурсное производство (Дело А56-65012/2016)</t>
  </si>
  <si>
    <t>В ГБУ</t>
  </si>
  <si>
    <t>В ГАУ</t>
  </si>
  <si>
    <t>В МБУ</t>
  </si>
  <si>
    <t>В МКУ</t>
  </si>
  <si>
    <t>Ответственные за реализацию мероприятий</t>
  </si>
  <si>
    <t xml:space="preserve">Комитет по здравоохранению  Ленинградской области </t>
  </si>
  <si>
    <t xml:space="preserve">Комитет по дорожному хозяйству Ленинградской области </t>
  </si>
  <si>
    <t xml:space="preserve">Управление делами Правительства Ленинградской области </t>
  </si>
  <si>
    <t>Ленинградский областной комитет по управлению государственным имуществом</t>
  </si>
  <si>
    <t xml:space="preserve">Комитет по ЖКХ Ленинградской области </t>
  </si>
  <si>
    <t xml:space="preserve">Комитет по природным ресурсам Ленинградской области </t>
  </si>
  <si>
    <t xml:space="preserve">Комитет по печати Ленинградской области </t>
  </si>
  <si>
    <t>Органы МСУ</t>
  </si>
  <si>
    <t>решение не принято</t>
  </si>
  <si>
    <t>при реорганизации 19 902,96 (при ликвидации 66 824,93)</t>
  </si>
  <si>
    <t>от 353 140 до 400 062</t>
  </si>
  <si>
    <t>36.00.1 Забор и очистка воды для питьевых и промышленных нужд</t>
  </si>
  <si>
    <t xml:space="preserve">36.00 Забор, очистка и распределение воды </t>
  </si>
  <si>
    <t xml:space="preserve">35.30 Производство, передача и распределение пара и горячей воды; кондиционирование воздуха           
</t>
  </si>
  <si>
    <t>35.30.3 Распределение пара и горячей воды (тепловой энергии)</t>
  </si>
  <si>
    <t>49.31 Деятельность сухопутного пассажирского транспорта: перевозки пассажиров в городском и пригородном сообщении</t>
  </si>
  <si>
    <t>35.30 Производство, передача и распределение пара и горячей воды; кондиционирование воздуха</t>
  </si>
  <si>
    <t>35.30.14 Производство пара и горячей воды (тепловой энергии) котельными</t>
  </si>
  <si>
    <t>Губернатор</t>
  </si>
  <si>
    <t>Ленинградской области</t>
  </si>
  <si>
    <t xml:space="preserve">УТВЕРЖДАЮ
</t>
  </si>
  <si>
    <t>«_____» _____________2020 года</t>
  </si>
  <si>
    <t>Процедура наблюдения (Дело А56
-135785/2019)</t>
  </si>
  <si>
    <t xml:space="preserve"> с 2011 года</t>
  </si>
  <si>
    <t>с 2009 года</t>
  </si>
  <si>
    <t>с 2019 года</t>
  </si>
  <si>
    <t>с 2018 года</t>
  </si>
  <si>
    <t>завершена 13.01.2020</t>
  </si>
  <si>
    <t>Исключено из ЕГРЮЛ как недействующее ЮЛ 25.05.2020</t>
  </si>
  <si>
    <t>с 2010 года</t>
  </si>
  <si>
    <t>завершена 23.06.2020</t>
  </si>
  <si>
    <t>с 2012 года</t>
  </si>
  <si>
    <t>завершена 27.05.2020</t>
  </si>
  <si>
    <t>Конкурсное производство (Дело А56-
27777/2018)</t>
  </si>
  <si>
    <t>36.00 Забор, очистка и распределение воды
35.12 Передача электроэнергии и технологическое присоединение к распределительным электросетям</t>
  </si>
  <si>
    <t>81.29.9 Деятельность по чистке и уборке прочая, не включенная в другие  группировки 
35.30.14 Производство пара и горячей воды (тепловой энергии) котельными
35.30.2 Передача пара и горячей воды (тепловой энергии)</t>
  </si>
  <si>
    <t>35.30.1 Производство пара и горячей воды (тепловой энергии)
35.30.3 Распределение пара и горячей воды (тепловой энергии) 
35.30.4 Обеспечение работоспособности котельных</t>
  </si>
  <si>
    <t>81.29.9 Деятельность по чистке и уборке прочая, не включенная в другие группировки 
01.19.2 Цветоводство</t>
  </si>
  <si>
    <t>35.30.5 Обеспечение работоспособности тепловых сетей 
36.00.2 Распределение воды для питьевых и промышленных нужд</t>
  </si>
  <si>
    <t>68.32.1 Управление эксплуатацией жилого фонда за вознаграждение или на договорной основе
35.30 Производство, передача и распределение пара и горячей воды
38.1 Сбор отходов</t>
  </si>
  <si>
    <t>68.32 Управление недвижимым имуществом за вознаграждение или на договорной основе
35.30.2 Передача пара и горячей воды (тепловой энергии)  
35.30.3 Распределение пара и горячей воды (тепловой энергии)</t>
  </si>
  <si>
    <t>36.00.1 Забор и очистка воды для питьевых и промышленных нужд 
37.00 Сбор и обработка сточных вод</t>
  </si>
  <si>
    <t>35.12 Передача электроэнергии и технологическое присоединение к распределительным электросетям 
35.13 Распределение электроэнергии</t>
  </si>
  <si>
    <t>п. 3 ч. 4 ст. 8 Федерального закона от 14.11.2002 N 161-ФЗ (в ред. Федерального закона 485-ФЗ от 27.12.2019) "О государственных и муниципальных унитарных предприятиях"; 
ч. 1 ст. 4 Федерального закона от 17.08.1995 N 147-ФЗ  "О естественных монополиях"</t>
  </si>
  <si>
    <t>Муниципальное унитарное предприятие  "Водоканал Кировского района Ленинградской области" (Дело о банкротстве А56-125327/2018, процедура наблюдения)</t>
  </si>
  <si>
    <t xml:space="preserve">Муниципальное унитарное предприятие муниципального образования Шумское сельское поселение муниципального образования Кировский муниципальный район Ленинградской области "Северное сияние" </t>
  </si>
  <si>
    <t xml:space="preserve"> </t>
  </si>
  <si>
    <t>ПЛАН МЕРОПРИЯТИЙ
СУБЪЕКТА  РОССИЙСКОЙ ФЕДЕРАЦИИ – ЛЕНИНГРАДСКОЙ ОБЛАСТИ  ПО РЕФОРМИРОВАНИЮ  УНИТАРНЫХ ПРЕДПРИЯТИЙ НА ПЕРИОД ДО ЯНВАРЯ 2025 ГОДА</t>
  </si>
  <si>
    <t>_________________________А.Ю. Дрозденко</t>
  </si>
  <si>
    <t>Государственное унитарное предприятие Ленинградской области  "Управление водопроводно-канализационного хозяйства"</t>
  </si>
  <si>
    <t>68.32.1 Управление эксплуатацией жилого фонда за вознаграждение или на договорной основе 
36.00.2 Распределение воды для питьевых и промышленных нужд 
35.30.1 Производство пара и горячей воды (тепловой энергии)</t>
  </si>
  <si>
    <t>35.30.5 Обеспечение работоспособности тепловых сетей 
36.00.2 Распределение воды для питьевых и промышленных нужд
37.00 Сбор и обработка сточных вод</t>
  </si>
  <si>
    <t>1. Перечень государственных и муниципальных унитарных предприятий, подлежащих сохранению в действующей  организационно-правовой форме</t>
  </si>
  <si>
    <t>2. Перечень государственных и муниципальных унитарных предприятий, подлежащих реорганизации либо ликвидации</t>
  </si>
  <si>
    <t>12.05.2020 МИФНС № 6 принято
решение о предстоящем исключении
юридического лица из ЕГРЮЛ</t>
  </si>
  <si>
    <t>36.00 Забор, очистка и распределение воды 
35.30 Производство, передача и распределение пара и горячей воды; кондиционирование воздуха
37.00 Сбор и обработка сточных вод</t>
  </si>
  <si>
    <t>35.30.14 Производство пара и горячей воды (тепловой энергии) котельными 
35.30.5 Обеспечение работоспособности тепловых сетей</t>
  </si>
  <si>
    <t>36.00 Забор, очистка и распределение воды
37.00 Сбор и обработка сточных вод</t>
  </si>
  <si>
    <t>Завершена 04.08.2020</t>
  </si>
  <si>
    <t>Завершена 18.02.2020</t>
  </si>
  <si>
    <t xml:space="preserve">Государственное унитарное предприятие Ленинградской области  «Ладожский водовод» </t>
  </si>
  <si>
    <t xml:space="preserve">Муниципальное предприятие "Всеволожское предприятие электрических сетей" </t>
  </si>
  <si>
    <t xml:space="preserve">81.29.9 Деятельность по чистке и уборке прочая, не включенная в другие группировки
35.30 Производство, передача и распределение пара и горячей воды;
кондиционирование воздуха
</t>
  </si>
  <si>
    <t>96.03 Организация похорон и представление связанных с ними услуг 
35.11 Производство электроэнергии
35.13 Распределение электроэнергии
35.30 Производство, передача и распределение пара и горячей воды;
кондиционирование воздуха
36.00 Забор, очистка и распределение воды</t>
  </si>
  <si>
    <t>Запись в ЕГРЮЛ о нахождении в стадии  ликвидации  03.08.2020</t>
  </si>
  <si>
    <t xml:space="preserve"> п. 3 ч. 4 ст. 8 Федерального закона от 14.11.2002 N 161-ФЗ (в ред. Федерального закона 485-ФЗ от 27.12.2019) "О государственных и муниципальных унитарных предприятиях"; 
ч. 1 ст. 4 Федерального закона от 17.08.1995 N 147-ФЗ  "О естественных монополиях"                                   </t>
  </si>
  <si>
    <t>Муниципальные предприятия Подпорожского  района</t>
  </si>
  <si>
    <t>Муниципальное унитарное предприятие муниципального образования Никольское городское поселение Тосненского района Ленинградской области  "Аптека №71"</t>
  </si>
  <si>
    <t>Определени-ем  по делу  А56-66634/2013 от 15.11.2019   производства по делу  прекращено в связи с отсутствием средств на проведение процедуры банкротства подлежит исключению из ЕГРЮЛ в соответствии с п.п. а п.5 ст.21.1 Федерального закона от 08.08.2001 №129-ФЗ</t>
  </si>
  <si>
    <t>Информация о планируемых действиях в связи с принятием Федерального закона от 27.12.2019      № 485-ФЗ</t>
  </si>
  <si>
    <t>Числен-ность сотрудников предприятия на 01.01.2020 (чел., фактическая)</t>
  </si>
  <si>
    <t>Определени-ем  по делу  А56-17499/2020 от 13.04.2020 отказано в возбуждении дела о банкротстве в связи с отсутствием средств, достаточных для возмещения расходов на проведение  процедуры банкротства. Подлежит исключению из ЕГРЮЛ в соответствии с п.п. а п.5 ст.21.1 Федерального закона от 08.08.2001 №129-ФЗ</t>
  </si>
  <si>
    <t>По результатам формирования бюджета</t>
  </si>
  <si>
    <t>Информация о введении в отношении предприятия процедур реорганизации/ ликвидации/банкротства на 01.01.2020:</t>
  </si>
  <si>
    <t>18.05.2020 ИФНС по Выборгскому р-ну приято решение о предстоящем исключении
недействующего ЮЛ из ЕГРЮЛ</t>
  </si>
  <si>
    <t xml:space="preserve">Комитет по культуре Ленинградской области </t>
  </si>
  <si>
    <t>Конкурсное производство (Дело А56-104240/2018)</t>
  </si>
  <si>
    <t>Основание сохранения унитарного предприятия в действующей  организационно-правовой форме  в соответствии с положениями Федерального закона от 27.12.2019 № 485-ФЗ     (ссылка на конкретные пункты и статьи  нормативно-правового акта)</t>
  </si>
  <si>
    <t>35.30.14 Производство пара и горячей воды (тепловой энергии) котельными
35.30.2 Передача пара и горячей воды (тепловой энергии)
35.30.3 Распределение пара и горячей воды (тепловой энергии)
35.30.4 Обеспечение работоспособности котельных
35.30.5 Обеспечение работоспособности тепловых сетей</t>
  </si>
  <si>
    <r>
      <t xml:space="preserve">п. 1 ст. 3 Федерального закона 485-ФЗ от 27.12.2019 "О внесении изменений в Федеральный закон "О государственных и муниципальных унитарных предприятиях" и Федеральный закон "О защите конкуренции" </t>
    </r>
    <r>
      <rPr>
        <b/>
        <i/>
        <sz val="11"/>
        <rFont val="Times New Roman"/>
        <family val="1"/>
        <charset val="204"/>
      </rPr>
      <t>(конкуренция в районе отсутствует, деятельность на товарных рынках не осуществляется)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</si>
</sst>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/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1" fillId="0" borderId="0" xfId="0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12" fillId="0" borderId="0" xfId="0" applyFont="1"/>
    <xf numFmtId="3" fontId="15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readingOrder="2"/>
    </xf>
    <xf numFmtId="1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Alignment="1"/>
    <xf numFmtId="14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/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top" wrapText="1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9525</xdr:colOff>
      <xdr:row>7</xdr:row>
      <xdr:rowOff>47625</xdr:rowOff>
    </xdr:to>
    <xdr:pic>
      <xdr:nvPicPr>
        <xdr:cNvPr id="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" name="Picture 41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8" name="Picture 41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857" y="3959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showWhiteSpace="0" view="pageLayout" topLeftCell="A43" zoomScale="110" zoomScaleNormal="80" zoomScalePageLayoutView="110" workbookViewId="0">
      <selection activeCell="A46" sqref="A46:Q46"/>
    </sheetView>
  </sheetViews>
  <sheetFormatPr defaultRowHeight="15" x14ac:dyDescent="0.25"/>
  <cols>
    <col min="1" max="1" width="5.7109375" style="44" customWidth="1"/>
    <col min="2" max="2" width="35.140625" style="44" customWidth="1"/>
    <col min="3" max="3" width="12.42578125" style="44" customWidth="1"/>
    <col min="4" max="4" width="12.28515625" style="44" customWidth="1"/>
    <col min="5" max="5" width="11" style="45" customWidth="1"/>
    <col min="6" max="6" width="16.7109375" style="44" customWidth="1"/>
    <col min="7" max="7" width="14.7109375" style="46" customWidth="1"/>
    <col min="8" max="8" width="14.7109375" style="44" customWidth="1"/>
    <col min="9" max="9" width="17" style="44" customWidth="1"/>
    <col min="10" max="10" width="15" style="44" customWidth="1"/>
    <col min="11" max="11" width="16.5703125" style="44" customWidth="1"/>
    <col min="12" max="12" width="21.140625" style="47" customWidth="1"/>
    <col min="13" max="13" width="18.85546875" style="47" customWidth="1"/>
    <col min="14" max="16" width="18.28515625" style="47" customWidth="1"/>
    <col min="17" max="17" width="17.28515625" style="81" customWidth="1"/>
  </cols>
  <sheetData>
    <row r="1" spans="1:17" s="1" customFormat="1" ht="24" customHeight="1" x14ac:dyDescent="0.25">
      <c r="A1" s="44" t="s">
        <v>389</v>
      </c>
      <c r="B1" s="44"/>
      <c r="C1" s="44"/>
      <c r="D1" s="44"/>
      <c r="E1" s="45"/>
      <c r="F1" s="44"/>
      <c r="G1" s="46"/>
      <c r="H1" s="44"/>
      <c r="I1" s="44"/>
      <c r="J1" s="44"/>
      <c r="K1" s="44"/>
      <c r="L1" s="47"/>
      <c r="M1" s="47"/>
      <c r="N1" s="117" t="s">
        <v>363</v>
      </c>
      <c r="O1" s="117"/>
      <c r="P1" s="117"/>
      <c r="Q1" s="117"/>
    </row>
    <row r="2" spans="1:17" s="1" customFormat="1" ht="26.25" customHeight="1" x14ac:dyDescent="0.25">
      <c r="A2" s="44"/>
      <c r="B2" s="44"/>
      <c r="C2" s="44"/>
      <c r="D2" s="44"/>
      <c r="E2" s="45"/>
      <c r="F2" s="44"/>
      <c r="G2" s="46"/>
      <c r="H2" s="44"/>
      <c r="I2" s="44"/>
      <c r="J2" s="44"/>
      <c r="K2" s="44"/>
      <c r="L2" s="47"/>
      <c r="M2" s="47"/>
      <c r="N2" s="118" t="s">
        <v>361</v>
      </c>
      <c r="O2" s="118"/>
      <c r="P2" s="118"/>
      <c r="Q2" s="118"/>
    </row>
    <row r="3" spans="1:17" s="1" customFormat="1" ht="26.25" customHeight="1" x14ac:dyDescent="0.25">
      <c r="A3" s="44"/>
      <c r="B3" s="44"/>
      <c r="C3" s="44"/>
      <c r="D3" s="44"/>
      <c r="E3" s="45"/>
      <c r="F3" s="44"/>
      <c r="G3" s="46"/>
      <c r="H3" s="44"/>
      <c r="I3" s="44"/>
      <c r="J3" s="44"/>
      <c r="K3" s="44"/>
      <c r="L3" s="47"/>
      <c r="M3" s="47"/>
      <c r="N3" s="118" t="s">
        <v>362</v>
      </c>
      <c r="O3" s="118"/>
      <c r="P3" s="118"/>
      <c r="Q3" s="118"/>
    </row>
    <row r="4" spans="1:17" s="1" customFormat="1" ht="57" customHeight="1" x14ac:dyDescent="0.3">
      <c r="A4" s="44"/>
      <c r="B4" s="44"/>
      <c r="C4" s="44"/>
      <c r="D4" s="44"/>
      <c r="E4" s="45"/>
      <c r="F4" s="44"/>
      <c r="G4" s="46"/>
      <c r="H4" s="44"/>
      <c r="I4" s="44"/>
      <c r="J4" s="44"/>
      <c r="K4" s="44"/>
      <c r="L4" s="47"/>
      <c r="M4" s="47"/>
      <c r="N4" s="119" t="s">
        <v>391</v>
      </c>
      <c r="O4" s="119"/>
      <c r="P4" s="119"/>
      <c r="Q4" s="119"/>
    </row>
    <row r="5" spans="1:17" s="1" customFormat="1" ht="45" customHeight="1" x14ac:dyDescent="0.25">
      <c r="A5" s="44"/>
      <c r="B5" s="44"/>
      <c r="C5" s="44"/>
      <c r="D5" s="44"/>
      <c r="E5" s="45"/>
      <c r="F5" s="44"/>
      <c r="G5" s="46"/>
      <c r="H5" s="44"/>
      <c r="I5" s="44"/>
      <c r="J5" s="44"/>
      <c r="K5" s="44"/>
      <c r="L5" s="47"/>
      <c r="M5" s="47"/>
      <c r="N5" s="118" t="s">
        <v>364</v>
      </c>
      <c r="O5" s="118"/>
      <c r="P5" s="118"/>
      <c r="Q5" s="118"/>
    </row>
    <row r="6" spans="1:17" s="1" customFormat="1" ht="30.75" customHeight="1" x14ac:dyDescent="0.25">
      <c r="A6" s="44"/>
      <c r="B6" s="44"/>
      <c r="C6" s="44"/>
      <c r="D6" s="44"/>
      <c r="E6" s="45"/>
      <c r="F6" s="44"/>
      <c r="G6" s="46"/>
      <c r="H6" s="44"/>
      <c r="I6" s="44"/>
      <c r="J6" s="44"/>
      <c r="K6" s="44"/>
      <c r="L6" s="47"/>
      <c r="M6" s="47"/>
      <c r="N6" s="48"/>
      <c r="O6" s="49"/>
      <c r="P6" s="49"/>
      <c r="Q6" s="49"/>
    </row>
    <row r="7" spans="1:17" s="1" customFormat="1" ht="54" customHeight="1" x14ac:dyDescent="0.25">
      <c r="A7" s="122" t="s">
        <v>390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s="2" customFormat="1" ht="50.25" customHeight="1" x14ac:dyDescent="0.25">
      <c r="A8" s="124" t="s">
        <v>395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s="84" customFormat="1" ht="56.25" customHeight="1" x14ac:dyDescent="0.25">
      <c r="A9" s="50" t="s">
        <v>0</v>
      </c>
      <c r="B9" s="120" t="s">
        <v>111</v>
      </c>
      <c r="C9" s="120"/>
      <c r="D9" s="120"/>
      <c r="E9" s="120"/>
      <c r="F9" s="50" t="s">
        <v>1</v>
      </c>
      <c r="G9" s="120" t="s">
        <v>8</v>
      </c>
      <c r="H9" s="120"/>
      <c r="I9" s="120" t="s">
        <v>420</v>
      </c>
      <c r="J9" s="120"/>
      <c r="K9" s="120"/>
      <c r="L9" s="120"/>
      <c r="M9" s="120"/>
      <c r="N9" s="125" t="s">
        <v>280</v>
      </c>
      <c r="O9" s="125"/>
      <c r="P9" s="125"/>
      <c r="Q9" s="125"/>
    </row>
    <row r="10" spans="1:17" s="12" customFormat="1" ht="25.5" customHeight="1" x14ac:dyDescent="0.25">
      <c r="A10" s="6">
        <v>1</v>
      </c>
      <c r="B10" s="121">
        <v>2</v>
      </c>
      <c r="C10" s="121"/>
      <c r="D10" s="121"/>
      <c r="E10" s="121"/>
      <c r="F10" s="6">
        <v>3</v>
      </c>
      <c r="G10" s="121">
        <v>4</v>
      </c>
      <c r="H10" s="121"/>
      <c r="I10" s="121">
        <v>5</v>
      </c>
      <c r="J10" s="121"/>
      <c r="K10" s="121"/>
      <c r="L10" s="121"/>
      <c r="M10" s="121"/>
      <c r="N10" s="126">
        <v>6</v>
      </c>
      <c r="O10" s="126"/>
      <c r="P10" s="126"/>
      <c r="Q10" s="126"/>
    </row>
    <row r="11" spans="1:17" s="12" customFormat="1" ht="34.5" customHeight="1" x14ac:dyDescent="0.25">
      <c r="A11" s="98" t="s">
        <v>296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2" customFormat="1" ht="54" customHeight="1" x14ac:dyDescent="0.25">
      <c r="A12" s="7">
        <v>1</v>
      </c>
      <c r="B12" s="109" t="s">
        <v>216</v>
      </c>
      <c r="C12" s="109"/>
      <c r="D12" s="109"/>
      <c r="E12" s="109"/>
      <c r="F12" s="5">
        <v>4703144282</v>
      </c>
      <c r="G12" s="95">
        <v>69469</v>
      </c>
      <c r="H12" s="95"/>
      <c r="I12" s="99" t="s">
        <v>386</v>
      </c>
      <c r="J12" s="99"/>
      <c r="K12" s="99"/>
      <c r="L12" s="99"/>
      <c r="M12" s="99"/>
      <c r="N12" s="99" t="s">
        <v>354</v>
      </c>
      <c r="O12" s="99"/>
      <c r="P12" s="99"/>
      <c r="Q12" s="99"/>
    </row>
    <row r="13" spans="1:17" s="2" customFormat="1" ht="61.5" customHeight="1" x14ac:dyDescent="0.25">
      <c r="A13" s="7">
        <f t="shared" ref="A13:A20" si="0">A12+1</f>
        <v>2</v>
      </c>
      <c r="B13" s="109" t="s">
        <v>229</v>
      </c>
      <c r="C13" s="109"/>
      <c r="D13" s="109"/>
      <c r="E13" s="109"/>
      <c r="F13" s="5">
        <v>4715031773</v>
      </c>
      <c r="G13" s="95">
        <v>100</v>
      </c>
      <c r="H13" s="95"/>
      <c r="I13" s="99" t="s">
        <v>386</v>
      </c>
      <c r="J13" s="99"/>
      <c r="K13" s="99"/>
      <c r="L13" s="99"/>
      <c r="M13" s="99"/>
      <c r="N13" s="99" t="s">
        <v>355</v>
      </c>
      <c r="O13" s="99"/>
      <c r="P13" s="99"/>
      <c r="Q13" s="99"/>
    </row>
    <row r="14" spans="1:17" s="2" customFormat="1" ht="47.25" customHeight="1" x14ac:dyDescent="0.25">
      <c r="A14" s="7">
        <f t="shared" si="0"/>
        <v>3</v>
      </c>
      <c r="B14" s="109" t="s">
        <v>230</v>
      </c>
      <c r="C14" s="109"/>
      <c r="D14" s="109"/>
      <c r="E14" s="109"/>
      <c r="F14" s="5" t="s">
        <v>231</v>
      </c>
      <c r="G14" s="95">
        <v>254444.02</v>
      </c>
      <c r="H14" s="95"/>
      <c r="I14" s="99" t="s">
        <v>386</v>
      </c>
      <c r="J14" s="99"/>
      <c r="K14" s="99"/>
      <c r="L14" s="99"/>
      <c r="M14" s="99"/>
      <c r="N14" s="99" t="s">
        <v>281</v>
      </c>
      <c r="O14" s="99"/>
      <c r="P14" s="99"/>
      <c r="Q14" s="99"/>
    </row>
    <row r="15" spans="1:17" s="2" customFormat="1" ht="47.25" customHeight="1" x14ac:dyDescent="0.25">
      <c r="A15" s="7">
        <f t="shared" si="0"/>
        <v>4</v>
      </c>
      <c r="B15" s="109" t="s">
        <v>298</v>
      </c>
      <c r="C15" s="109"/>
      <c r="D15" s="109"/>
      <c r="E15" s="109"/>
      <c r="F15" s="5">
        <v>4716044937</v>
      </c>
      <c r="G15" s="95">
        <v>100</v>
      </c>
      <c r="H15" s="95"/>
      <c r="I15" s="99" t="s">
        <v>386</v>
      </c>
      <c r="J15" s="99"/>
      <c r="K15" s="99"/>
      <c r="L15" s="99"/>
      <c r="M15" s="99"/>
      <c r="N15" s="99" t="s">
        <v>281</v>
      </c>
      <c r="O15" s="99"/>
      <c r="P15" s="99"/>
      <c r="Q15" s="99"/>
    </row>
    <row r="16" spans="1:17" s="2" customFormat="1" ht="47.25" customHeight="1" x14ac:dyDescent="0.25">
      <c r="A16" s="7">
        <f t="shared" si="0"/>
        <v>5</v>
      </c>
      <c r="B16" s="109" t="s">
        <v>232</v>
      </c>
      <c r="C16" s="109"/>
      <c r="D16" s="109"/>
      <c r="E16" s="109"/>
      <c r="F16" s="5">
        <v>4712028162</v>
      </c>
      <c r="G16" s="95">
        <v>100</v>
      </c>
      <c r="H16" s="95"/>
      <c r="I16" s="99" t="s">
        <v>386</v>
      </c>
      <c r="J16" s="99"/>
      <c r="K16" s="99"/>
      <c r="L16" s="99"/>
      <c r="M16" s="99"/>
      <c r="N16" s="99" t="s">
        <v>281</v>
      </c>
      <c r="O16" s="99"/>
      <c r="P16" s="99"/>
      <c r="Q16" s="99"/>
    </row>
    <row r="17" spans="1:17" s="2" customFormat="1" ht="47.25" customHeight="1" x14ac:dyDescent="0.25">
      <c r="A17" s="7">
        <f t="shared" si="0"/>
        <v>6</v>
      </c>
      <c r="B17" s="109" t="s">
        <v>233</v>
      </c>
      <c r="C17" s="109"/>
      <c r="D17" s="109"/>
      <c r="E17" s="109"/>
      <c r="F17" s="5">
        <v>4712028170</v>
      </c>
      <c r="G17" s="95">
        <v>100</v>
      </c>
      <c r="H17" s="95"/>
      <c r="I17" s="99" t="s">
        <v>386</v>
      </c>
      <c r="J17" s="99"/>
      <c r="K17" s="99"/>
      <c r="L17" s="99"/>
      <c r="M17" s="99"/>
      <c r="N17" s="99" t="s">
        <v>281</v>
      </c>
      <c r="O17" s="99"/>
      <c r="P17" s="99"/>
      <c r="Q17" s="99"/>
    </row>
    <row r="18" spans="1:17" s="2" customFormat="1" ht="56.25" customHeight="1" x14ac:dyDescent="0.25">
      <c r="A18" s="7">
        <f t="shared" si="0"/>
        <v>7</v>
      </c>
      <c r="B18" s="109" t="s">
        <v>392</v>
      </c>
      <c r="C18" s="109"/>
      <c r="D18" s="109"/>
      <c r="E18" s="109"/>
      <c r="F18" s="7" t="s">
        <v>299</v>
      </c>
      <c r="G18" s="95">
        <v>564256.17151000001</v>
      </c>
      <c r="H18" s="95"/>
      <c r="I18" s="99" t="s">
        <v>386</v>
      </c>
      <c r="J18" s="99"/>
      <c r="K18" s="99"/>
      <c r="L18" s="99"/>
      <c r="M18" s="99"/>
      <c r="N18" s="99" t="s">
        <v>281</v>
      </c>
      <c r="O18" s="99"/>
      <c r="P18" s="99"/>
      <c r="Q18" s="99"/>
    </row>
    <row r="19" spans="1:17" s="2" customFormat="1" ht="54.75" customHeight="1" x14ac:dyDescent="0.25">
      <c r="A19" s="7">
        <f t="shared" si="0"/>
        <v>8</v>
      </c>
      <c r="B19" s="109" t="s">
        <v>283</v>
      </c>
      <c r="C19" s="109"/>
      <c r="D19" s="109"/>
      <c r="E19" s="109"/>
      <c r="F19" s="5">
        <v>4704103909</v>
      </c>
      <c r="G19" s="95">
        <v>100</v>
      </c>
      <c r="H19" s="95"/>
      <c r="I19" s="99" t="s">
        <v>386</v>
      </c>
      <c r="J19" s="99"/>
      <c r="K19" s="99"/>
      <c r="L19" s="99"/>
      <c r="M19" s="99"/>
      <c r="N19" s="99" t="s">
        <v>281</v>
      </c>
      <c r="O19" s="99"/>
      <c r="P19" s="99"/>
      <c r="Q19" s="99"/>
    </row>
    <row r="20" spans="1:17" s="2" customFormat="1" ht="63" customHeight="1" x14ac:dyDescent="0.25">
      <c r="A20" s="7">
        <f t="shared" si="0"/>
        <v>9</v>
      </c>
      <c r="B20" s="109" t="s">
        <v>403</v>
      </c>
      <c r="C20" s="109"/>
      <c r="D20" s="109"/>
      <c r="E20" s="109"/>
      <c r="F20" s="7">
        <v>4703158180</v>
      </c>
      <c r="G20" s="95">
        <v>16000</v>
      </c>
      <c r="H20" s="95"/>
      <c r="I20" s="99" t="s">
        <v>386</v>
      </c>
      <c r="J20" s="99"/>
      <c r="K20" s="99"/>
      <c r="L20" s="99"/>
      <c r="M20" s="99"/>
      <c r="N20" s="99" t="s">
        <v>398</v>
      </c>
      <c r="O20" s="99"/>
      <c r="P20" s="99"/>
      <c r="Q20" s="99"/>
    </row>
    <row r="21" spans="1:17" s="84" customFormat="1" ht="33.75" customHeight="1" x14ac:dyDescent="0.25">
      <c r="A21" s="98" t="s">
        <v>314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s="2" customFormat="1" ht="54" customHeight="1" x14ac:dyDescent="0.25">
      <c r="A22" s="60">
        <v>10</v>
      </c>
      <c r="B22" s="110" t="s">
        <v>112</v>
      </c>
      <c r="C22" s="110"/>
      <c r="D22" s="110"/>
      <c r="E22" s="110"/>
      <c r="F22" s="60">
        <v>4715030240</v>
      </c>
      <c r="G22" s="96">
        <v>100</v>
      </c>
      <c r="H22" s="96"/>
      <c r="I22" s="108" t="s">
        <v>386</v>
      </c>
      <c r="J22" s="108"/>
      <c r="K22" s="108"/>
      <c r="L22" s="108"/>
      <c r="M22" s="108"/>
      <c r="N22" s="114" t="s">
        <v>400</v>
      </c>
      <c r="O22" s="115"/>
      <c r="P22" s="115"/>
      <c r="Q22" s="116"/>
    </row>
    <row r="23" spans="1:17" s="84" customFormat="1" ht="36.75" customHeight="1" x14ac:dyDescent="0.25">
      <c r="A23" s="105" t="s">
        <v>315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</row>
    <row r="24" spans="1:17" s="2" customFormat="1" ht="63" customHeight="1" x14ac:dyDescent="0.25">
      <c r="A24" s="7">
        <v>11</v>
      </c>
      <c r="B24" s="111" t="s">
        <v>404</v>
      </c>
      <c r="C24" s="112"/>
      <c r="D24" s="112"/>
      <c r="E24" s="113"/>
      <c r="F24" s="7">
        <v>4703005850</v>
      </c>
      <c r="G24" s="100">
        <v>103</v>
      </c>
      <c r="H24" s="101"/>
      <c r="I24" s="102" t="s">
        <v>386</v>
      </c>
      <c r="J24" s="103"/>
      <c r="K24" s="103"/>
      <c r="L24" s="103"/>
      <c r="M24" s="104"/>
      <c r="N24" s="102" t="s">
        <v>385</v>
      </c>
      <c r="O24" s="103"/>
      <c r="P24" s="103"/>
      <c r="Q24" s="104"/>
    </row>
    <row r="25" spans="1:17" s="2" customFormat="1" ht="79.5" customHeight="1" x14ac:dyDescent="0.25">
      <c r="A25" s="7">
        <f>A24+1</f>
        <v>12</v>
      </c>
      <c r="B25" s="109" t="s">
        <v>261</v>
      </c>
      <c r="C25" s="109"/>
      <c r="D25" s="109"/>
      <c r="E25" s="109"/>
      <c r="F25" s="5">
        <v>4703117909</v>
      </c>
      <c r="G25" s="95">
        <v>100</v>
      </c>
      <c r="H25" s="95"/>
      <c r="I25" s="99" t="s">
        <v>386</v>
      </c>
      <c r="J25" s="99"/>
      <c r="K25" s="99"/>
      <c r="L25" s="99"/>
      <c r="M25" s="99"/>
      <c r="N25" s="99" t="s">
        <v>421</v>
      </c>
      <c r="O25" s="99"/>
      <c r="P25" s="99"/>
      <c r="Q25" s="99"/>
    </row>
    <row r="26" spans="1:17" s="2" customFormat="1" ht="57.75" customHeight="1" x14ac:dyDescent="0.25">
      <c r="A26" s="7">
        <f>A25+1</f>
        <v>13</v>
      </c>
      <c r="B26" s="109" t="s">
        <v>263</v>
      </c>
      <c r="C26" s="109"/>
      <c r="D26" s="109"/>
      <c r="E26" s="109"/>
      <c r="F26" s="5">
        <v>4703103575</v>
      </c>
      <c r="G26" s="95">
        <v>100</v>
      </c>
      <c r="H26" s="95"/>
      <c r="I26" s="99" t="s">
        <v>386</v>
      </c>
      <c r="J26" s="99"/>
      <c r="K26" s="99"/>
      <c r="L26" s="99"/>
      <c r="M26" s="99"/>
      <c r="N26" s="99" t="s">
        <v>399</v>
      </c>
      <c r="O26" s="99"/>
      <c r="P26" s="99"/>
      <c r="Q26" s="99"/>
    </row>
    <row r="27" spans="1:17" s="2" customFormat="1" ht="66" customHeight="1" x14ac:dyDescent="0.25">
      <c r="A27" s="7">
        <f>A26+1</f>
        <v>14</v>
      </c>
      <c r="B27" s="109" t="s">
        <v>284</v>
      </c>
      <c r="C27" s="109"/>
      <c r="D27" s="109"/>
      <c r="E27" s="109"/>
      <c r="F27" s="5">
        <v>4703064012</v>
      </c>
      <c r="G27" s="95">
        <v>105</v>
      </c>
      <c r="H27" s="95"/>
      <c r="I27" s="99" t="s">
        <v>386</v>
      </c>
      <c r="J27" s="99"/>
      <c r="K27" s="99"/>
      <c r="L27" s="99"/>
      <c r="M27" s="99"/>
      <c r="N27" s="102" t="s">
        <v>393</v>
      </c>
      <c r="O27" s="103"/>
      <c r="P27" s="103"/>
      <c r="Q27" s="104"/>
    </row>
    <row r="28" spans="1:17" s="2" customFormat="1" ht="70.5" customHeight="1" x14ac:dyDescent="0.25">
      <c r="A28" s="7">
        <f>A27+1</f>
        <v>15</v>
      </c>
      <c r="B28" s="109" t="s">
        <v>160</v>
      </c>
      <c r="C28" s="109"/>
      <c r="D28" s="109"/>
      <c r="E28" s="109"/>
      <c r="F28" s="7">
        <v>4703128682</v>
      </c>
      <c r="G28" s="95">
        <v>0</v>
      </c>
      <c r="H28" s="95"/>
      <c r="I28" s="99" t="s">
        <v>386</v>
      </c>
      <c r="J28" s="99"/>
      <c r="K28" s="99"/>
      <c r="L28" s="99"/>
      <c r="M28" s="99"/>
      <c r="N28" s="99" t="s">
        <v>356</v>
      </c>
      <c r="O28" s="99"/>
      <c r="P28" s="99"/>
      <c r="Q28" s="99"/>
    </row>
    <row r="29" spans="1:17" s="2" customFormat="1" ht="72.75" customHeight="1" x14ac:dyDescent="0.25">
      <c r="A29" s="7">
        <f>A28+1</f>
        <v>16</v>
      </c>
      <c r="B29" s="109" t="s">
        <v>161</v>
      </c>
      <c r="C29" s="109"/>
      <c r="D29" s="109"/>
      <c r="E29" s="109"/>
      <c r="F29" s="7">
        <v>4703147050</v>
      </c>
      <c r="G29" s="95">
        <v>128153</v>
      </c>
      <c r="H29" s="95"/>
      <c r="I29" s="99" t="s">
        <v>386</v>
      </c>
      <c r="J29" s="99"/>
      <c r="K29" s="99"/>
      <c r="L29" s="99"/>
      <c r="M29" s="99"/>
      <c r="N29" s="99" t="s">
        <v>384</v>
      </c>
      <c r="O29" s="99"/>
      <c r="P29" s="99"/>
      <c r="Q29" s="99"/>
    </row>
    <row r="30" spans="1:17" s="84" customFormat="1" ht="30" customHeight="1" x14ac:dyDescent="0.25">
      <c r="A30" s="105" t="s">
        <v>316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  <row r="31" spans="1:17" s="2" customFormat="1" ht="47.25" customHeight="1" x14ac:dyDescent="0.25">
      <c r="A31" s="7">
        <v>17</v>
      </c>
      <c r="B31" s="109" t="s">
        <v>113</v>
      </c>
      <c r="C31" s="109"/>
      <c r="D31" s="109"/>
      <c r="E31" s="109"/>
      <c r="F31" s="5">
        <v>4705014698</v>
      </c>
      <c r="G31" s="95">
        <v>96401</v>
      </c>
      <c r="H31" s="95"/>
      <c r="I31" s="99" t="s">
        <v>386</v>
      </c>
      <c r="J31" s="99"/>
      <c r="K31" s="99"/>
      <c r="L31" s="99"/>
      <c r="M31" s="99"/>
      <c r="N31" s="99" t="s">
        <v>357</v>
      </c>
      <c r="O31" s="99"/>
      <c r="P31" s="99"/>
      <c r="Q31" s="99"/>
    </row>
    <row r="32" spans="1:17" s="2" customFormat="1" ht="47.25" customHeight="1" x14ac:dyDescent="0.25">
      <c r="A32" s="7">
        <f>A31+1</f>
        <v>18</v>
      </c>
      <c r="B32" s="109" t="s">
        <v>114</v>
      </c>
      <c r="C32" s="109"/>
      <c r="D32" s="109"/>
      <c r="E32" s="109"/>
      <c r="F32" s="7">
        <v>4705014708</v>
      </c>
      <c r="G32" s="95">
        <v>70125.5</v>
      </c>
      <c r="H32" s="95"/>
      <c r="I32" s="99" t="s">
        <v>386</v>
      </c>
      <c r="J32" s="99"/>
      <c r="K32" s="99"/>
      <c r="L32" s="99"/>
      <c r="M32" s="99"/>
      <c r="N32" s="99" t="s">
        <v>384</v>
      </c>
      <c r="O32" s="99"/>
      <c r="P32" s="99"/>
      <c r="Q32" s="99"/>
    </row>
    <row r="33" spans="1:17" s="17" customFormat="1" ht="63" customHeight="1" x14ac:dyDescent="0.25">
      <c r="A33" s="7">
        <f>A32+1</f>
        <v>19</v>
      </c>
      <c r="B33" s="109" t="s">
        <v>165</v>
      </c>
      <c r="C33" s="109"/>
      <c r="D33" s="109"/>
      <c r="E33" s="109"/>
      <c r="F33" s="5">
        <v>4705062476</v>
      </c>
      <c r="G33" s="95">
        <v>800</v>
      </c>
      <c r="H33" s="95"/>
      <c r="I33" s="99" t="s">
        <v>386</v>
      </c>
      <c r="J33" s="99"/>
      <c r="K33" s="99"/>
      <c r="L33" s="99"/>
      <c r="M33" s="99"/>
      <c r="N33" s="99" t="s">
        <v>383</v>
      </c>
      <c r="O33" s="99"/>
      <c r="P33" s="99"/>
      <c r="Q33" s="99"/>
    </row>
    <row r="34" spans="1:17" s="2" customFormat="1" ht="35.25" customHeight="1" x14ac:dyDescent="0.25">
      <c r="A34" s="98" t="s">
        <v>317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2" customFormat="1" ht="56.25" customHeight="1" x14ac:dyDescent="0.25">
      <c r="A35" s="7">
        <v>20</v>
      </c>
      <c r="B35" s="109" t="s">
        <v>387</v>
      </c>
      <c r="C35" s="109"/>
      <c r="D35" s="109"/>
      <c r="E35" s="109"/>
      <c r="F35" s="7">
        <v>4706039134</v>
      </c>
      <c r="G35" s="95">
        <v>100</v>
      </c>
      <c r="H35" s="95"/>
      <c r="I35" s="99" t="s">
        <v>386</v>
      </c>
      <c r="J35" s="99"/>
      <c r="K35" s="99"/>
      <c r="L35" s="99"/>
      <c r="M35" s="99"/>
      <c r="N35" s="99" t="s">
        <v>281</v>
      </c>
      <c r="O35" s="99"/>
      <c r="P35" s="99"/>
      <c r="Q35" s="99"/>
    </row>
    <row r="36" spans="1:17" s="2" customFormat="1" ht="81" customHeight="1" x14ac:dyDescent="0.25">
      <c r="A36" s="7">
        <f t="shared" ref="A36:A38" si="1">A35+1</f>
        <v>21</v>
      </c>
      <c r="B36" s="109" t="s">
        <v>116</v>
      </c>
      <c r="C36" s="109"/>
      <c r="D36" s="109"/>
      <c r="E36" s="109"/>
      <c r="F36" s="7">
        <v>4706026664</v>
      </c>
      <c r="G36" s="95">
        <v>8200</v>
      </c>
      <c r="H36" s="95"/>
      <c r="I36" s="99" t="s">
        <v>408</v>
      </c>
      <c r="J36" s="99"/>
      <c r="K36" s="99"/>
      <c r="L36" s="99"/>
      <c r="M36" s="99"/>
      <c r="N36" s="136" t="s">
        <v>405</v>
      </c>
      <c r="O36" s="137"/>
      <c r="P36" s="137"/>
      <c r="Q36" s="138"/>
    </row>
    <row r="37" spans="1:17" s="2" customFormat="1" ht="90.75" customHeight="1" x14ac:dyDescent="0.25">
      <c r="A37" s="7">
        <f t="shared" si="1"/>
        <v>22</v>
      </c>
      <c r="B37" s="109" t="s">
        <v>117</v>
      </c>
      <c r="C37" s="109"/>
      <c r="D37" s="109"/>
      <c r="E37" s="109"/>
      <c r="F37" s="7">
        <v>4706037063</v>
      </c>
      <c r="G37" s="95">
        <v>100</v>
      </c>
      <c r="H37" s="95"/>
      <c r="I37" s="99" t="s">
        <v>386</v>
      </c>
      <c r="J37" s="99"/>
      <c r="K37" s="99"/>
      <c r="L37" s="99"/>
      <c r="M37" s="99"/>
      <c r="N37" s="136" t="s">
        <v>406</v>
      </c>
      <c r="O37" s="137"/>
      <c r="P37" s="137"/>
      <c r="Q37" s="138"/>
    </row>
    <row r="38" spans="1:17" s="2" customFormat="1" ht="61.5" customHeight="1" x14ac:dyDescent="0.25">
      <c r="A38" s="7">
        <f t="shared" si="1"/>
        <v>23</v>
      </c>
      <c r="B38" s="110" t="s">
        <v>388</v>
      </c>
      <c r="C38" s="110"/>
      <c r="D38" s="110"/>
      <c r="E38" s="110"/>
      <c r="F38" s="65">
        <v>4706033397</v>
      </c>
      <c r="G38" s="96">
        <v>100</v>
      </c>
      <c r="H38" s="96"/>
      <c r="I38" s="108" t="s">
        <v>386</v>
      </c>
      <c r="J38" s="108"/>
      <c r="K38" s="108"/>
      <c r="L38" s="108"/>
      <c r="M38" s="108"/>
      <c r="N38" s="108" t="s">
        <v>382</v>
      </c>
      <c r="O38" s="108"/>
      <c r="P38" s="108"/>
      <c r="Q38" s="108"/>
    </row>
    <row r="39" spans="1:17" s="2" customFormat="1" ht="36.75" customHeight="1" x14ac:dyDescent="0.25">
      <c r="A39" s="98" t="s">
        <v>318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s="2" customFormat="1" ht="57" customHeight="1" x14ac:dyDescent="0.25">
      <c r="A40" s="7">
        <v>24</v>
      </c>
      <c r="B40" s="109" t="s">
        <v>180</v>
      </c>
      <c r="C40" s="109"/>
      <c r="D40" s="109"/>
      <c r="E40" s="109"/>
      <c r="F40" s="7">
        <v>4720031916</v>
      </c>
      <c r="G40" s="95">
        <v>10800</v>
      </c>
      <c r="H40" s="95"/>
      <c r="I40" s="99" t="s">
        <v>386</v>
      </c>
      <c r="J40" s="99"/>
      <c r="K40" s="99"/>
      <c r="L40" s="99"/>
      <c r="M40" s="99"/>
      <c r="N40" s="99" t="s">
        <v>281</v>
      </c>
      <c r="O40" s="99"/>
      <c r="P40" s="99"/>
      <c r="Q40" s="99"/>
    </row>
    <row r="41" spans="1:17" s="2" customFormat="1" ht="49.5" customHeight="1" x14ac:dyDescent="0.25">
      <c r="A41" s="7">
        <f>A40+1</f>
        <v>25</v>
      </c>
      <c r="B41" s="109" t="s">
        <v>183</v>
      </c>
      <c r="C41" s="109"/>
      <c r="D41" s="109"/>
      <c r="E41" s="109"/>
      <c r="F41" s="7">
        <v>4725001778</v>
      </c>
      <c r="G41" s="95">
        <v>100</v>
      </c>
      <c r="H41" s="95"/>
      <c r="I41" s="99" t="s">
        <v>386</v>
      </c>
      <c r="J41" s="99"/>
      <c r="K41" s="99"/>
      <c r="L41" s="99"/>
      <c r="M41" s="99"/>
      <c r="N41" s="99" t="s">
        <v>381</v>
      </c>
      <c r="O41" s="99"/>
      <c r="P41" s="99"/>
      <c r="Q41" s="99"/>
    </row>
    <row r="42" spans="1:17" s="15" customFormat="1" ht="57.75" customHeight="1" x14ac:dyDescent="0.25">
      <c r="A42" s="7">
        <f>A41+1</f>
        <v>26</v>
      </c>
      <c r="B42" s="109" t="s">
        <v>184</v>
      </c>
      <c r="C42" s="109"/>
      <c r="D42" s="109"/>
      <c r="E42" s="109"/>
      <c r="F42" s="7">
        <v>4720024228</v>
      </c>
      <c r="G42" s="95">
        <v>111.28700000000001</v>
      </c>
      <c r="H42" s="95"/>
      <c r="I42" s="99" t="s">
        <v>386</v>
      </c>
      <c r="J42" s="99"/>
      <c r="K42" s="99"/>
      <c r="L42" s="99"/>
      <c r="M42" s="99"/>
      <c r="N42" s="99" t="s">
        <v>394</v>
      </c>
      <c r="O42" s="99"/>
      <c r="P42" s="99"/>
      <c r="Q42" s="99"/>
    </row>
    <row r="43" spans="1:17" s="2" customFormat="1" ht="29.25" customHeight="1" x14ac:dyDescent="0.25">
      <c r="A43" s="98" t="s">
        <v>319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s="2" customFormat="1" ht="58.5" customHeight="1" x14ac:dyDescent="0.25">
      <c r="A44" s="7">
        <v>27</v>
      </c>
      <c r="B44" s="109" t="s">
        <v>58</v>
      </c>
      <c r="C44" s="109"/>
      <c r="D44" s="109"/>
      <c r="E44" s="109"/>
      <c r="F44" s="7">
        <v>4711006504</v>
      </c>
      <c r="G44" s="95">
        <v>106.941</v>
      </c>
      <c r="H44" s="95"/>
      <c r="I44" s="102" t="s">
        <v>422</v>
      </c>
      <c r="J44" s="103"/>
      <c r="K44" s="103"/>
      <c r="L44" s="103"/>
      <c r="M44" s="104"/>
      <c r="N44" s="102" t="s">
        <v>380</v>
      </c>
      <c r="O44" s="103"/>
      <c r="P44" s="103"/>
      <c r="Q44" s="104"/>
    </row>
    <row r="45" spans="1:17" s="2" customFormat="1" ht="62.25" customHeight="1" x14ac:dyDescent="0.25">
      <c r="A45" s="7">
        <f>A44+1</f>
        <v>28</v>
      </c>
      <c r="B45" s="109" t="s">
        <v>59</v>
      </c>
      <c r="C45" s="109"/>
      <c r="D45" s="109"/>
      <c r="E45" s="109"/>
      <c r="F45" s="51" t="s">
        <v>60</v>
      </c>
      <c r="G45" s="95">
        <v>170</v>
      </c>
      <c r="H45" s="95"/>
      <c r="I45" s="99" t="s">
        <v>422</v>
      </c>
      <c r="J45" s="99"/>
      <c r="K45" s="99"/>
      <c r="L45" s="99"/>
      <c r="M45" s="99"/>
      <c r="N45" s="99" t="s">
        <v>358</v>
      </c>
      <c r="O45" s="99"/>
      <c r="P45" s="99"/>
      <c r="Q45" s="99"/>
    </row>
    <row r="46" spans="1:17" s="12" customFormat="1" ht="31.5" customHeight="1" x14ac:dyDescent="0.25">
      <c r="A46" s="105" t="s">
        <v>320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</row>
    <row r="47" spans="1:17" s="3" customFormat="1" ht="56.25" customHeight="1" x14ac:dyDescent="0.25">
      <c r="A47" s="7">
        <v>29</v>
      </c>
      <c r="B47" s="109" t="s">
        <v>25</v>
      </c>
      <c r="C47" s="109"/>
      <c r="D47" s="109"/>
      <c r="E47" s="109"/>
      <c r="F47" s="7">
        <v>4712029279</v>
      </c>
      <c r="G47" s="95">
        <v>100</v>
      </c>
      <c r="H47" s="95"/>
      <c r="I47" s="99" t="s">
        <v>386</v>
      </c>
      <c r="J47" s="99"/>
      <c r="K47" s="99"/>
      <c r="L47" s="99"/>
      <c r="M47" s="99"/>
      <c r="N47" s="99" t="s">
        <v>359</v>
      </c>
      <c r="O47" s="99"/>
      <c r="P47" s="99"/>
      <c r="Q47" s="99"/>
    </row>
    <row r="48" spans="1:17" s="3" customFormat="1" ht="54.75" customHeight="1" x14ac:dyDescent="0.25">
      <c r="A48" s="7">
        <f>A47+1</f>
        <v>30</v>
      </c>
      <c r="B48" s="109" t="s">
        <v>23</v>
      </c>
      <c r="C48" s="109"/>
      <c r="D48" s="109"/>
      <c r="E48" s="109"/>
      <c r="F48" s="7">
        <v>4712028451</v>
      </c>
      <c r="G48" s="95">
        <v>100</v>
      </c>
      <c r="H48" s="95"/>
      <c r="I48" s="99" t="s">
        <v>386</v>
      </c>
      <c r="J48" s="99"/>
      <c r="K48" s="99"/>
      <c r="L48" s="99"/>
      <c r="M48" s="99"/>
      <c r="N48" s="99" t="s">
        <v>379</v>
      </c>
      <c r="O48" s="99"/>
      <c r="P48" s="99"/>
      <c r="Q48" s="99"/>
    </row>
    <row r="49" spans="1:17" s="3" customFormat="1" ht="51" customHeight="1" x14ac:dyDescent="0.25">
      <c r="A49" s="7">
        <f>A48+1</f>
        <v>31</v>
      </c>
      <c r="B49" s="109" t="s">
        <v>24</v>
      </c>
      <c r="C49" s="109"/>
      <c r="D49" s="109"/>
      <c r="E49" s="109"/>
      <c r="F49" s="7">
        <v>4712028540</v>
      </c>
      <c r="G49" s="95">
        <v>100</v>
      </c>
      <c r="H49" s="95"/>
      <c r="I49" s="99" t="s">
        <v>386</v>
      </c>
      <c r="J49" s="99"/>
      <c r="K49" s="99"/>
      <c r="L49" s="99"/>
      <c r="M49" s="99"/>
      <c r="N49" s="99" t="s">
        <v>359</v>
      </c>
      <c r="O49" s="99"/>
      <c r="P49" s="99"/>
      <c r="Q49" s="99"/>
    </row>
    <row r="50" spans="1:17" s="3" customFormat="1" ht="54.75" customHeight="1" x14ac:dyDescent="0.25">
      <c r="A50" s="7">
        <f>A49+1</f>
        <v>32</v>
      </c>
      <c r="B50" s="109" t="s">
        <v>20</v>
      </c>
      <c r="C50" s="109"/>
      <c r="D50" s="109"/>
      <c r="E50" s="109"/>
      <c r="F50" s="7">
        <v>4712128960</v>
      </c>
      <c r="G50" s="95">
        <v>100</v>
      </c>
      <c r="H50" s="95"/>
      <c r="I50" s="99" t="s">
        <v>386</v>
      </c>
      <c r="J50" s="99"/>
      <c r="K50" s="99"/>
      <c r="L50" s="99"/>
      <c r="M50" s="99"/>
      <c r="N50" s="99" t="s">
        <v>378</v>
      </c>
      <c r="O50" s="99"/>
      <c r="P50" s="99"/>
      <c r="Q50" s="99"/>
    </row>
    <row r="51" spans="1:17" s="3" customFormat="1" ht="37.5" customHeight="1" x14ac:dyDescent="0.25">
      <c r="A51" s="98" t="s">
        <v>321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s="2" customFormat="1" ht="47.25" customHeight="1" x14ac:dyDescent="0.25">
      <c r="A52" s="7">
        <v>33</v>
      </c>
      <c r="B52" s="109" t="s">
        <v>34</v>
      </c>
      <c r="C52" s="109"/>
      <c r="D52" s="109"/>
      <c r="E52" s="109"/>
      <c r="F52" s="7">
        <v>4714017631</v>
      </c>
      <c r="G52" s="95">
        <v>10657</v>
      </c>
      <c r="H52" s="95"/>
      <c r="I52" s="99" t="s">
        <v>386</v>
      </c>
      <c r="J52" s="99"/>
      <c r="K52" s="99"/>
      <c r="L52" s="99"/>
      <c r="M52" s="99"/>
      <c r="N52" s="99" t="s">
        <v>282</v>
      </c>
      <c r="O52" s="99"/>
      <c r="P52" s="99"/>
      <c r="Q52" s="99"/>
    </row>
    <row r="53" spans="1:17" s="2" customFormat="1" ht="49.5" customHeight="1" x14ac:dyDescent="0.25">
      <c r="A53" s="7">
        <f>A52+1</f>
        <v>34</v>
      </c>
      <c r="B53" s="109" t="s">
        <v>35</v>
      </c>
      <c r="C53" s="109"/>
      <c r="D53" s="109"/>
      <c r="E53" s="109"/>
      <c r="F53" s="7">
        <v>4714014006</v>
      </c>
      <c r="G53" s="95">
        <v>126844</v>
      </c>
      <c r="H53" s="95"/>
      <c r="I53" s="99" t="s">
        <v>386</v>
      </c>
      <c r="J53" s="99"/>
      <c r="K53" s="99"/>
      <c r="L53" s="99"/>
      <c r="M53" s="99"/>
      <c r="N53" s="99" t="s">
        <v>360</v>
      </c>
      <c r="O53" s="99"/>
      <c r="P53" s="99"/>
      <c r="Q53" s="99"/>
    </row>
    <row r="54" spans="1:17" s="2" customFormat="1" ht="42" customHeight="1" x14ac:dyDescent="0.25">
      <c r="A54" s="98" t="s">
        <v>322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s="83" customFormat="1" ht="57.75" customHeight="1" x14ac:dyDescent="0.25">
      <c r="A55" s="7">
        <v>35</v>
      </c>
      <c r="B55" s="109" t="s">
        <v>211</v>
      </c>
      <c r="C55" s="109"/>
      <c r="D55" s="109"/>
      <c r="E55" s="109"/>
      <c r="F55" s="7">
        <v>4716025317</v>
      </c>
      <c r="G55" s="95">
        <v>100</v>
      </c>
      <c r="H55" s="95"/>
      <c r="I55" s="99" t="s">
        <v>386</v>
      </c>
      <c r="J55" s="99"/>
      <c r="K55" s="99"/>
      <c r="L55" s="99"/>
      <c r="M55" s="99"/>
      <c r="N55" s="99" t="s">
        <v>377</v>
      </c>
      <c r="O55" s="99"/>
      <c r="P55" s="99"/>
      <c r="Q55" s="99"/>
    </row>
  </sheetData>
  <sortState ref="A109:AC147">
    <sortCondition ref="C109:C147"/>
  </sortState>
  <mergeCells count="165">
    <mergeCell ref="A39:Q39"/>
    <mergeCell ref="A54:Q54"/>
    <mergeCell ref="A51:Q51"/>
    <mergeCell ref="A46:Q46"/>
    <mergeCell ref="A43:Q43"/>
    <mergeCell ref="B44:E44"/>
    <mergeCell ref="B45:E45"/>
    <mergeCell ref="N44:Q44"/>
    <mergeCell ref="N45:Q45"/>
    <mergeCell ref="B40:E40"/>
    <mergeCell ref="B41:E41"/>
    <mergeCell ref="B42:E42"/>
    <mergeCell ref="I40:M40"/>
    <mergeCell ref="I44:M44"/>
    <mergeCell ref="G44:H44"/>
    <mergeCell ref="I42:M42"/>
    <mergeCell ref="G42:H42"/>
    <mergeCell ref="B14:E14"/>
    <mergeCell ref="N12:Q12"/>
    <mergeCell ref="I12:M12"/>
    <mergeCell ref="I13:M13"/>
    <mergeCell ref="I14:M14"/>
    <mergeCell ref="B15:E15"/>
    <mergeCell ref="B16:E16"/>
    <mergeCell ref="B17:E17"/>
    <mergeCell ref="B18:E18"/>
    <mergeCell ref="G12:H12"/>
    <mergeCell ref="N14:Q14"/>
    <mergeCell ref="N17:Q17"/>
    <mergeCell ref="I15:M15"/>
    <mergeCell ref="I16:M16"/>
    <mergeCell ref="I17:M17"/>
    <mergeCell ref="I18:M18"/>
    <mergeCell ref="I19:M19"/>
    <mergeCell ref="I22:M22"/>
    <mergeCell ref="A21:Q21"/>
    <mergeCell ref="N18:Q18"/>
    <mergeCell ref="N19:Q19"/>
    <mergeCell ref="I33:M33"/>
    <mergeCell ref="N1:Q1"/>
    <mergeCell ref="N2:Q2"/>
    <mergeCell ref="N3:Q3"/>
    <mergeCell ref="N4:Q4"/>
    <mergeCell ref="N5:Q5"/>
    <mergeCell ref="B9:E9"/>
    <mergeCell ref="B10:E10"/>
    <mergeCell ref="B12:E12"/>
    <mergeCell ref="B13:E13"/>
    <mergeCell ref="A7:Q7"/>
    <mergeCell ref="A11:Q11"/>
    <mergeCell ref="A8:Q8"/>
    <mergeCell ref="G9:H9"/>
    <mergeCell ref="G10:H10"/>
    <mergeCell ref="I9:M9"/>
    <mergeCell ref="N9:Q9"/>
    <mergeCell ref="I10:M10"/>
    <mergeCell ref="N10:Q10"/>
    <mergeCell ref="N13:Q13"/>
    <mergeCell ref="B47:E47"/>
    <mergeCell ref="B48:E48"/>
    <mergeCell ref="B49:E49"/>
    <mergeCell ref="B50:E50"/>
    <mergeCell ref="B52:E52"/>
    <mergeCell ref="B53:E53"/>
    <mergeCell ref="B55:E55"/>
    <mergeCell ref="I45:M45"/>
    <mergeCell ref="I47:M47"/>
    <mergeCell ref="I48:M48"/>
    <mergeCell ref="I49:M49"/>
    <mergeCell ref="I50:M50"/>
    <mergeCell ref="I52:M52"/>
    <mergeCell ref="I53:M53"/>
    <mergeCell ref="I55:M55"/>
    <mergeCell ref="G50:H50"/>
    <mergeCell ref="G52:H52"/>
    <mergeCell ref="G53:H53"/>
    <mergeCell ref="G55:H55"/>
    <mergeCell ref="N15:Q15"/>
    <mergeCell ref="N16:Q16"/>
    <mergeCell ref="B20:E20"/>
    <mergeCell ref="B19:E19"/>
    <mergeCell ref="B22:E22"/>
    <mergeCell ref="N20:Q20"/>
    <mergeCell ref="N24:Q24"/>
    <mergeCell ref="I24:M24"/>
    <mergeCell ref="A23:Q23"/>
    <mergeCell ref="N40:Q40"/>
    <mergeCell ref="N41:Q41"/>
    <mergeCell ref="B25:E25"/>
    <mergeCell ref="B26:E26"/>
    <mergeCell ref="B27:E27"/>
    <mergeCell ref="B28:E28"/>
    <mergeCell ref="B29:E29"/>
    <mergeCell ref="B24:E24"/>
    <mergeCell ref="I20:M20"/>
    <mergeCell ref="I31:M31"/>
    <mergeCell ref="N22:Q22"/>
    <mergeCell ref="I41:M41"/>
    <mergeCell ref="I35:M35"/>
    <mergeCell ref="I36:M36"/>
    <mergeCell ref="N38:Q38"/>
    <mergeCell ref="B31:E31"/>
    <mergeCell ref="B32:E32"/>
    <mergeCell ref="B36:E36"/>
    <mergeCell ref="B37:E37"/>
    <mergeCell ref="B38:E38"/>
    <mergeCell ref="I37:M37"/>
    <mergeCell ref="I38:M38"/>
    <mergeCell ref="B33:E33"/>
    <mergeCell ref="B35:E35"/>
    <mergeCell ref="I32:M32"/>
    <mergeCell ref="N25:Q25"/>
    <mergeCell ref="N26:Q26"/>
    <mergeCell ref="N27:Q27"/>
    <mergeCell ref="N28:Q28"/>
    <mergeCell ref="N29:Q29"/>
    <mergeCell ref="N31:Q31"/>
    <mergeCell ref="N32:Q32"/>
    <mergeCell ref="A30:Q30"/>
    <mergeCell ref="N37:Q37"/>
    <mergeCell ref="I25:M25"/>
    <mergeCell ref="I26:M26"/>
    <mergeCell ref="I27:M27"/>
    <mergeCell ref="I28:M28"/>
    <mergeCell ref="I29:M29"/>
    <mergeCell ref="N47:Q47"/>
    <mergeCell ref="N48:Q48"/>
    <mergeCell ref="N49:Q49"/>
    <mergeCell ref="N50:Q50"/>
    <mergeCell ref="N52:Q52"/>
    <mergeCell ref="N53:Q53"/>
    <mergeCell ref="N55:Q55"/>
    <mergeCell ref="G13:H13"/>
    <mergeCell ref="G14:H14"/>
    <mergeCell ref="G15:H15"/>
    <mergeCell ref="G16:H16"/>
    <mergeCell ref="G17:H17"/>
    <mergeCell ref="G18:H18"/>
    <mergeCell ref="G19:H19"/>
    <mergeCell ref="G22:H22"/>
    <mergeCell ref="G24:H24"/>
    <mergeCell ref="G25:H25"/>
    <mergeCell ref="G26:H26"/>
    <mergeCell ref="G27:H27"/>
    <mergeCell ref="G28:H28"/>
    <mergeCell ref="G29:H29"/>
    <mergeCell ref="G20:H20"/>
    <mergeCell ref="G31:H31"/>
    <mergeCell ref="N42:Q42"/>
    <mergeCell ref="G45:H45"/>
    <mergeCell ref="G47:H47"/>
    <mergeCell ref="G48:H48"/>
    <mergeCell ref="G49:H49"/>
    <mergeCell ref="G32:H32"/>
    <mergeCell ref="G33:H33"/>
    <mergeCell ref="G35:H35"/>
    <mergeCell ref="G36:H36"/>
    <mergeCell ref="G37:H37"/>
    <mergeCell ref="G38:H38"/>
    <mergeCell ref="G40:H40"/>
    <mergeCell ref="G41:H41"/>
    <mergeCell ref="A34:Q34"/>
    <mergeCell ref="N33:Q33"/>
    <mergeCell ref="N35:Q35"/>
    <mergeCell ref="N36:Q36"/>
  </mergeCells>
  <hyperlinks>
    <hyperlink ref="B13" r:id="rId1" tooltip="ГУП ЛО &quot;ЦВЫЛЕВСКИЕ КОС&quot;" display="https://egrul.nalog.ru/index.html"/>
    <hyperlink ref="B14" r:id="rId2" tooltip="ГУП ЛО &quot;ПАВЛОВОЖИЛКОМХОЗ&quot;" display="https://egrul.nalog.ru/index.html"/>
    <hyperlink ref="B15" r:id="rId3" tooltip="ГУП ЛО &quot;ВОДОКАНАЛ ТЕЛЬМАНА&quot;" display="https://egrul.nalog.ru/index.html"/>
    <hyperlink ref="B16" r:id="rId4" tooltip="ГУП ЛО &quot;ГРОМОВСКИЙ ВОДОКАНАЛ&quot;" display="https://egrul.nalog.ru/index.html"/>
    <hyperlink ref="B17" r:id="rId5" tooltip="ГУП ЛО &quot;ПЛОДОВСКИЙ ВОДОКАНАЛ&quot;" display="https://egrul.nalog.ru/index.html"/>
  </hyperlinks>
  <pageMargins left="0.70866141732283472" right="0.31496062992125984" top="0.78740157480314965" bottom="0.39370078740157483" header="0.31496062992125984" footer="0.23622047244094491"/>
  <pageSetup paperSize="9" scale="48" orientation="landscape" r:id="rId6"/>
  <headerFooter differentFirst="1">
    <oddFooter>&amp;C&amp;P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showWhiteSpace="0" view="pageLayout" topLeftCell="A181" zoomScaleNormal="80" workbookViewId="0">
      <selection activeCell="B185" sqref="B185"/>
    </sheetView>
  </sheetViews>
  <sheetFormatPr defaultRowHeight="15" x14ac:dyDescent="0.25"/>
  <cols>
    <col min="1" max="1" width="5.7109375" style="44" customWidth="1"/>
    <col min="2" max="2" width="37.28515625" style="44" customWidth="1"/>
    <col min="3" max="3" width="11.5703125" style="44" customWidth="1"/>
    <col min="4" max="4" width="12.28515625" style="44" customWidth="1"/>
    <col min="5" max="5" width="11" style="45" customWidth="1"/>
    <col min="6" max="6" width="15.85546875" style="44" customWidth="1"/>
    <col min="7" max="7" width="14" style="46" customWidth="1"/>
    <col min="8" max="8" width="14.7109375" style="44" customWidth="1"/>
    <col min="9" max="9" width="17" style="44" customWidth="1"/>
    <col min="10" max="10" width="15" style="44" customWidth="1"/>
    <col min="11" max="11" width="16.5703125" style="44" customWidth="1"/>
    <col min="12" max="12" width="21.140625" style="47" customWidth="1"/>
    <col min="13" max="13" width="18.85546875" style="47" customWidth="1"/>
    <col min="14" max="16" width="18.28515625" style="47" customWidth="1"/>
    <col min="17" max="17" width="17.28515625" style="81" customWidth="1"/>
    <col min="18" max="16384" width="9.140625" style="1"/>
  </cols>
  <sheetData>
    <row r="1" spans="1:17" s="40" customFormat="1" ht="39" customHeight="1" x14ac:dyDescent="0.25">
      <c r="A1" s="128" t="s">
        <v>396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12" customFormat="1" ht="57" customHeight="1" x14ac:dyDescent="0.25">
      <c r="A2" s="129" t="s">
        <v>0</v>
      </c>
      <c r="B2" s="129" t="s">
        <v>46</v>
      </c>
      <c r="C2" s="129" t="s">
        <v>1</v>
      </c>
      <c r="D2" s="129" t="s">
        <v>8</v>
      </c>
      <c r="E2" s="130" t="s">
        <v>413</v>
      </c>
      <c r="F2" s="132" t="s">
        <v>416</v>
      </c>
      <c r="G2" s="132"/>
      <c r="H2" s="132"/>
      <c r="I2" s="129" t="s">
        <v>412</v>
      </c>
      <c r="J2" s="129"/>
      <c r="K2" s="129"/>
      <c r="L2" s="130" t="s">
        <v>7</v>
      </c>
      <c r="M2" s="130" t="s">
        <v>4</v>
      </c>
      <c r="N2" s="130"/>
      <c r="O2" s="130"/>
      <c r="P2" s="130"/>
      <c r="Q2" s="130" t="s">
        <v>342</v>
      </c>
    </row>
    <row r="3" spans="1:17" s="12" customFormat="1" ht="171" x14ac:dyDescent="0.25">
      <c r="A3" s="121"/>
      <c r="B3" s="121"/>
      <c r="C3" s="121"/>
      <c r="D3" s="121"/>
      <c r="E3" s="131"/>
      <c r="F3" s="6" t="s">
        <v>9</v>
      </c>
      <c r="G3" s="6" t="s">
        <v>10</v>
      </c>
      <c r="H3" s="6" t="s">
        <v>11</v>
      </c>
      <c r="I3" s="6" t="s">
        <v>13</v>
      </c>
      <c r="J3" s="6" t="s">
        <v>12</v>
      </c>
      <c r="K3" s="6" t="s">
        <v>310</v>
      </c>
      <c r="L3" s="131"/>
      <c r="M3" s="38" t="s">
        <v>2</v>
      </c>
      <c r="N3" s="38" t="s">
        <v>3</v>
      </c>
      <c r="O3" s="38" t="s">
        <v>5</v>
      </c>
      <c r="P3" s="38" t="s">
        <v>6</v>
      </c>
      <c r="Q3" s="131"/>
    </row>
    <row r="4" spans="1:17" s="41" customFormat="1" ht="30" customHeight="1" x14ac:dyDescent="0.25">
      <c r="A4" s="6">
        <v>1</v>
      </c>
      <c r="B4" s="6">
        <v>2</v>
      </c>
      <c r="C4" s="6">
        <v>3</v>
      </c>
      <c r="D4" s="6">
        <v>4</v>
      </c>
      <c r="E4" s="38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11">
        <v>17</v>
      </c>
    </row>
    <row r="5" spans="1:17" s="12" customFormat="1" ht="31.5" customHeight="1" x14ac:dyDescent="0.25">
      <c r="A5" s="98" t="s">
        <v>296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2" customFormat="1" ht="75" x14ac:dyDescent="0.25">
      <c r="A6" s="7">
        <v>1</v>
      </c>
      <c r="B6" s="5" t="s">
        <v>221</v>
      </c>
      <c r="C6" s="51" t="s">
        <v>274</v>
      </c>
      <c r="D6" s="31">
        <v>10558</v>
      </c>
      <c r="E6" s="35">
        <v>456</v>
      </c>
      <c r="F6" s="11"/>
      <c r="G6" s="11"/>
      <c r="H6" s="11"/>
      <c r="I6" s="11" t="s">
        <v>260</v>
      </c>
      <c r="J6" s="11"/>
      <c r="K6" s="26">
        <v>44926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9" t="s">
        <v>344</v>
      </c>
    </row>
    <row r="7" spans="1:17" s="2" customFormat="1" ht="75" x14ac:dyDescent="0.25">
      <c r="A7" s="7">
        <f t="shared" ref="A7:A23" si="0">A6+1</f>
        <v>2</v>
      </c>
      <c r="B7" s="5" t="s">
        <v>238</v>
      </c>
      <c r="C7" s="51" t="s">
        <v>275</v>
      </c>
      <c r="D7" s="31">
        <v>17221</v>
      </c>
      <c r="E7" s="35">
        <v>201</v>
      </c>
      <c r="F7" s="11"/>
      <c r="G7" s="11"/>
      <c r="H7" s="11"/>
      <c r="I7" s="11" t="s">
        <v>260</v>
      </c>
      <c r="J7" s="11"/>
      <c r="K7" s="26">
        <v>44926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9" t="s">
        <v>344</v>
      </c>
    </row>
    <row r="8" spans="1:17" s="2" customFormat="1" ht="75" x14ac:dyDescent="0.25">
      <c r="A8" s="7">
        <f t="shared" si="0"/>
        <v>3</v>
      </c>
      <c r="B8" s="5" t="s">
        <v>239</v>
      </c>
      <c r="C8" s="51" t="s">
        <v>276</v>
      </c>
      <c r="D8" s="31">
        <v>19245</v>
      </c>
      <c r="E8" s="35">
        <v>140</v>
      </c>
      <c r="F8" s="11"/>
      <c r="G8" s="11"/>
      <c r="H8" s="11"/>
      <c r="I8" s="11" t="s">
        <v>260</v>
      </c>
      <c r="J8" s="11"/>
      <c r="K8" s="26">
        <v>44926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9" t="s">
        <v>344</v>
      </c>
    </row>
    <row r="9" spans="1:17" s="2" customFormat="1" ht="75" x14ac:dyDescent="0.25">
      <c r="A9" s="7">
        <f t="shared" si="0"/>
        <v>4</v>
      </c>
      <c r="B9" s="5" t="s">
        <v>240</v>
      </c>
      <c r="C9" s="51" t="s">
        <v>277</v>
      </c>
      <c r="D9" s="31">
        <v>18592</v>
      </c>
      <c r="E9" s="35">
        <v>437</v>
      </c>
      <c r="F9" s="11"/>
      <c r="G9" s="11"/>
      <c r="H9" s="11"/>
      <c r="I9" s="11" t="s">
        <v>260</v>
      </c>
      <c r="J9" s="11"/>
      <c r="K9" s="26">
        <v>44926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9" t="s">
        <v>344</v>
      </c>
    </row>
    <row r="10" spans="1:17" s="2" customFormat="1" ht="75" x14ac:dyDescent="0.25">
      <c r="A10" s="7">
        <f t="shared" si="0"/>
        <v>5</v>
      </c>
      <c r="B10" s="5" t="s">
        <v>241</v>
      </c>
      <c r="C10" s="51" t="s">
        <v>278</v>
      </c>
      <c r="D10" s="31">
        <v>22680</v>
      </c>
      <c r="E10" s="35">
        <v>274</v>
      </c>
      <c r="F10" s="11"/>
      <c r="G10" s="11"/>
      <c r="H10" s="11"/>
      <c r="I10" s="11" t="s">
        <v>260</v>
      </c>
      <c r="J10" s="11"/>
      <c r="K10" s="26">
        <v>44926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9" t="s">
        <v>344</v>
      </c>
    </row>
    <row r="11" spans="1:17" s="2" customFormat="1" ht="75" x14ac:dyDescent="0.25">
      <c r="A11" s="7">
        <f t="shared" si="0"/>
        <v>6</v>
      </c>
      <c r="B11" s="5" t="s">
        <v>222</v>
      </c>
      <c r="C11" s="51" t="s">
        <v>279</v>
      </c>
      <c r="D11" s="31">
        <v>3074</v>
      </c>
      <c r="E11" s="35">
        <v>253</v>
      </c>
      <c r="F11" s="11"/>
      <c r="G11" s="11"/>
      <c r="H11" s="11"/>
      <c r="I11" s="11" t="s">
        <v>260</v>
      </c>
      <c r="J11" s="11"/>
      <c r="K11" s="26">
        <v>44926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9" t="s">
        <v>344</v>
      </c>
    </row>
    <row r="12" spans="1:17" s="2" customFormat="1" ht="60" x14ac:dyDescent="0.25">
      <c r="A12" s="7">
        <f t="shared" si="0"/>
        <v>7</v>
      </c>
      <c r="B12" s="5" t="s">
        <v>223</v>
      </c>
      <c r="C12" s="51" t="s">
        <v>217</v>
      </c>
      <c r="D12" s="31">
        <v>50000</v>
      </c>
      <c r="E12" s="52">
        <v>224</v>
      </c>
      <c r="F12" s="11"/>
      <c r="G12" s="11"/>
      <c r="H12" s="11"/>
      <c r="I12" s="26" t="s">
        <v>339</v>
      </c>
      <c r="J12" s="11"/>
      <c r="K12" s="26">
        <v>44561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9" t="s">
        <v>343</v>
      </c>
    </row>
    <row r="13" spans="1:17" s="2" customFormat="1" ht="60" x14ac:dyDescent="0.25">
      <c r="A13" s="7">
        <f>A12+1</f>
        <v>8</v>
      </c>
      <c r="B13" s="5" t="s">
        <v>224</v>
      </c>
      <c r="C13" s="51" t="s">
        <v>218</v>
      </c>
      <c r="D13" s="31">
        <v>1255.423</v>
      </c>
      <c r="E13" s="52">
        <v>108</v>
      </c>
      <c r="F13" s="11"/>
      <c r="G13" s="11"/>
      <c r="H13" s="11"/>
      <c r="I13" s="26" t="s">
        <v>339</v>
      </c>
      <c r="J13" s="11"/>
      <c r="K13" s="26">
        <v>44561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9" t="s">
        <v>343</v>
      </c>
    </row>
    <row r="14" spans="1:17" s="2" customFormat="1" ht="75" x14ac:dyDescent="0.25">
      <c r="A14" s="7">
        <f>A13+1</f>
        <v>9</v>
      </c>
      <c r="B14" s="5" t="s">
        <v>225</v>
      </c>
      <c r="C14" s="52">
        <v>4700000469</v>
      </c>
      <c r="D14" s="31">
        <v>30673.0959</v>
      </c>
      <c r="E14" s="52">
        <v>302</v>
      </c>
      <c r="F14" s="11"/>
      <c r="G14" s="11"/>
      <c r="H14" s="11"/>
      <c r="I14" s="6" t="s">
        <v>351</v>
      </c>
      <c r="J14" s="6" t="s">
        <v>351</v>
      </c>
      <c r="K14" s="26">
        <v>45657</v>
      </c>
      <c r="L14" s="9" t="s">
        <v>352</v>
      </c>
      <c r="M14" s="32">
        <v>480</v>
      </c>
      <c r="N14" s="32">
        <v>0</v>
      </c>
      <c r="O14" s="32">
        <v>0</v>
      </c>
      <c r="P14" s="32">
        <v>10</v>
      </c>
      <c r="Q14" s="9" t="s">
        <v>345</v>
      </c>
    </row>
    <row r="15" spans="1:17" s="2" customFormat="1" ht="75" x14ac:dyDescent="0.25">
      <c r="A15" s="7">
        <f t="shared" si="0"/>
        <v>10</v>
      </c>
      <c r="B15" s="5" t="s">
        <v>226</v>
      </c>
      <c r="C15" s="52">
        <v>4700001222</v>
      </c>
      <c r="D15" s="30">
        <v>550</v>
      </c>
      <c r="E15" s="36">
        <v>266</v>
      </c>
      <c r="F15" s="11"/>
      <c r="G15" s="11"/>
      <c r="H15" s="11"/>
      <c r="I15" s="11" t="s">
        <v>260</v>
      </c>
      <c r="J15" s="11"/>
      <c r="K15" s="6" t="s">
        <v>292</v>
      </c>
      <c r="L15" s="4">
        <v>60683</v>
      </c>
      <c r="M15" s="4">
        <v>1654</v>
      </c>
      <c r="N15" s="4">
        <v>1112</v>
      </c>
      <c r="O15" s="4">
        <v>10192</v>
      </c>
      <c r="P15" s="4">
        <v>792</v>
      </c>
      <c r="Q15" s="9" t="s">
        <v>345</v>
      </c>
    </row>
    <row r="16" spans="1:17" s="2" customFormat="1" ht="75" x14ac:dyDescent="0.25">
      <c r="A16" s="7">
        <f t="shared" si="0"/>
        <v>11</v>
      </c>
      <c r="B16" s="5" t="s">
        <v>227</v>
      </c>
      <c r="C16" s="52">
        <v>4700000620</v>
      </c>
      <c r="D16" s="30">
        <v>879</v>
      </c>
      <c r="E16" s="36">
        <v>25</v>
      </c>
      <c r="F16" s="11"/>
      <c r="G16" s="11"/>
      <c r="H16" s="11"/>
      <c r="I16" s="11" t="s">
        <v>260</v>
      </c>
      <c r="J16" s="11"/>
      <c r="K16" s="6" t="s">
        <v>292</v>
      </c>
      <c r="L16" s="4">
        <v>5800</v>
      </c>
      <c r="M16" s="32">
        <v>0</v>
      </c>
      <c r="N16" s="32">
        <v>0</v>
      </c>
      <c r="O16" s="32">
        <v>0</v>
      </c>
      <c r="P16" s="32">
        <v>0</v>
      </c>
      <c r="Q16" s="9" t="s">
        <v>345</v>
      </c>
    </row>
    <row r="17" spans="1:17" s="2" customFormat="1" ht="90" x14ac:dyDescent="0.25">
      <c r="A17" s="7">
        <f t="shared" si="0"/>
        <v>12</v>
      </c>
      <c r="B17" s="5" t="s">
        <v>228</v>
      </c>
      <c r="C17" s="52">
        <v>4703099456</v>
      </c>
      <c r="D17" s="53">
        <v>50316</v>
      </c>
      <c r="E17" s="54">
        <v>292</v>
      </c>
      <c r="F17" s="55"/>
      <c r="G17" s="55"/>
      <c r="H17" s="55"/>
      <c r="I17" s="11" t="s">
        <v>338</v>
      </c>
      <c r="J17" s="11"/>
      <c r="K17" s="26">
        <v>45657</v>
      </c>
      <c r="L17" s="32">
        <v>1873</v>
      </c>
      <c r="M17" s="32">
        <v>0</v>
      </c>
      <c r="N17" s="32">
        <v>0</v>
      </c>
      <c r="O17" s="32">
        <v>0</v>
      </c>
      <c r="P17" s="32">
        <v>0</v>
      </c>
      <c r="Q17" s="9" t="s">
        <v>346</v>
      </c>
    </row>
    <row r="18" spans="1:17" s="13" customFormat="1" ht="96.75" customHeight="1" x14ac:dyDescent="0.25">
      <c r="A18" s="7">
        <f t="shared" si="0"/>
        <v>13</v>
      </c>
      <c r="B18" s="5" t="s">
        <v>215</v>
      </c>
      <c r="C18" s="52">
        <v>4700001007</v>
      </c>
      <c r="D18" s="31">
        <v>500</v>
      </c>
      <c r="E18" s="52">
        <v>56</v>
      </c>
      <c r="F18" s="11"/>
      <c r="G18" s="11"/>
      <c r="H18" s="11"/>
      <c r="I18" s="56" t="s">
        <v>289</v>
      </c>
      <c r="J18" s="11"/>
      <c r="K18" s="26">
        <v>45657</v>
      </c>
      <c r="L18" s="9">
        <v>200</v>
      </c>
      <c r="M18" s="32">
        <v>0</v>
      </c>
      <c r="N18" s="32">
        <v>0</v>
      </c>
      <c r="O18" s="32">
        <v>0</v>
      </c>
      <c r="P18" s="32">
        <v>0</v>
      </c>
      <c r="Q18" s="9" t="s">
        <v>347</v>
      </c>
    </row>
    <row r="19" spans="1:17" s="2" customFormat="1" ht="78" customHeight="1" x14ac:dyDescent="0.25">
      <c r="A19" s="7">
        <f t="shared" si="0"/>
        <v>14</v>
      </c>
      <c r="B19" s="5" t="s">
        <v>220</v>
      </c>
      <c r="C19" s="5">
        <v>4703102469</v>
      </c>
      <c r="D19" s="8">
        <v>0</v>
      </c>
      <c r="E19" s="35">
        <v>9</v>
      </c>
      <c r="F19" s="6"/>
      <c r="G19" s="6"/>
      <c r="H19" s="11"/>
      <c r="I19" s="11"/>
      <c r="J19" s="11" t="s">
        <v>260</v>
      </c>
      <c r="K19" s="26">
        <v>44561</v>
      </c>
      <c r="L19" s="32">
        <v>166080</v>
      </c>
      <c r="M19" s="32">
        <v>4100</v>
      </c>
      <c r="N19" s="32">
        <v>3708</v>
      </c>
      <c r="O19" s="32">
        <v>0</v>
      </c>
      <c r="P19" s="32">
        <v>0</v>
      </c>
      <c r="Q19" s="9" t="s">
        <v>348</v>
      </c>
    </row>
    <row r="20" spans="1:17" s="2" customFormat="1" ht="142.5" x14ac:dyDescent="0.25">
      <c r="A20" s="7">
        <f t="shared" si="0"/>
        <v>15</v>
      </c>
      <c r="B20" s="5" t="s">
        <v>234</v>
      </c>
      <c r="C20" s="51" t="s">
        <v>219</v>
      </c>
      <c r="D20" s="31">
        <v>0.14399999999999999</v>
      </c>
      <c r="E20" s="52">
        <v>0</v>
      </c>
      <c r="F20" s="11"/>
      <c r="G20" s="11"/>
      <c r="H20" s="11"/>
      <c r="I20" s="11"/>
      <c r="J20" s="6" t="s">
        <v>417</v>
      </c>
      <c r="K20" s="26">
        <v>44196</v>
      </c>
      <c r="L20" s="32">
        <f>260.65+899.946</f>
        <v>1160.596</v>
      </c>
      <c r="M20" s="32">
        <v>0</v>
      </c>
      <c r="N20" s="32">
        <v>0</v>
      </c>
      <c r="O20" s="32">
        <v>0</v>
      </c>
      <c r="P20" s="32">
        <v>0</v>
      </c>
      <c r="Q20" s="9" t="s">
        <v>349</v>
      </c>
    </row>
    <row r="21" spans="1:17" s="2" customFormat="1" ht="96" customHeight="1" x14ac:dyDescent="0.25">
      <c r="A21" s="7">
        <f t="shared" si="0"/>
        <v>16</v>
      </c>
      <c r="B21" s="5" t="s">
        <v>235</v>
      </c>
      <c r="C21" s="35">
        <v>4700000807</v>
      </c>
      <c r="D21" s="8">
        <v>1000</v>
      </c>
      <c r="E21" s="52">
        <v>1</v>
      </c>
      <c r="F21" s="57"/>
      <c r="G21" s="11"/>
      <c r="H21" s="57"/>
      <c r="I21" s="25"/>
      <c r="J21" s="6" t="s">
        <v>407</v>
      </c>
      <c r="K21" s="26">
        <v>44561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9" t="s">
        <v>418</v>
      </c>
    </row>
    <row r="22" spans="1:17" s="2" customFormat="1" ht="60.75" customHeight="1" x14ac:dyDescent="0.25">
      <c r="A22" s="7">
        <f t="shared" si="0"/>
        <v>17</v>
      </c>
      <c r="B22" s="5" t="s">
        <v>236</v>
      </c>
      <c r="C22" s="5">
        <v>4701001218</v>
      </c>
      <c r="D22" s="31">
        <v>3497</v>
      </c>
      <c r="E22" s="52">
        <v>0</v>
      </c>
      <c r="F22" s="6"/>
      <c r="G22" s="11"/>
      <c r="H22" s="6" t="s">
        <v>294</v>
      </c>
      <c r="I22" s="6"/>
      <c r="J22" s="6"/>
      <c r="K22" s="6"/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58"/>
    </row>
    <row r="23" spans="1:17" s="2" customFormat="1" ht="75.75" customHeight="1" x14ac:dyDescent="0.25">
      <c r="A23" s="7">
        <f t="shared" si="0"/>
        <v>18</v>
      </c>
      <c r="B23" s="5" t="s">
        <v>237</v>
      </c>
      <c r="C23" s="5">
        <v>7823001570</v>
      </c>
      <c r="D23" s="8">
        <v>7261479</v>
      </c>
      <c r="E23" s="52">
        <v>0</v>
      </c>
      <c r="F23" s="6"/>
      <c r="G23" s="11"/>
      <c r="H23" s="6" t="s">
        <v>295</v>
      </c>
      <c r="I23" s="6"/>
      <c r="J23" s="6"/>
      <c r="K23" s="6"/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59"/>
    </row>
    <row r="24" spans="1:17" s="33" customFormat="1" ht="35.25" customHeight="1" x14ac:dyDescent="0.25">
      <c r="A24" s="98" t="s">
        <v>336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s="2" customFormat="1" ht="37.5" customHeight="1" x14ac:dyDescent="0.25">
      <c r="A25" s="5">
        <v>19</v>
      </c>
      <c r="B25" s="5" t="s">
        <v>47</v>
      </c>
      <c r="C25" s="5">
        <v>4715026011</v>
      </c>
      <c r="D25" s="8">
        <v>102</v>
      </c>
      <c r="E25" s="52">
        <v>68</v>
      </c>
      <c r="F25" s="6"/>
      <c r="G25" s="6"/>
      <c r="H25" s="6"/>
      <c r="I25" s="6" t="s">
        <v>285</v>
      </c>
      <c r="J25" s="6"/>
      <c r="K25" s="6" t="s">
        <v>292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7" t="s">
        <v>350</v>
      </c>
    </row>
    <row r="26" spans="1:17" s="2" customFormat="1" ht="45" x14ac:dyDescent="0.25">
      <c r="A26" s="5">
        <f>A25+1</f>
        <v>20</v>
      </c>
      <c r="B26" s="5" t="s">
        <v>288</v>
      </c>
      <c r="C26" s="5">
        <v>4715031357</v>
      </c>
      <c r="D26" s="8">
        <v>400</v>
      </c>
      <c r="E26" s="52">
        <v>30</v>
      </c>
      <c r="F26" s="6"/>
      <c r="G26" s="6"/>
      <c r="H26" s="6"/>
      <c r="I26" s="6" t="s">
        <v>285</v>
      </c>
      <c r="J26" s="6"/>
      <c r="K26" s="6" t="s">
        <v>292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7" t="s">
        <v>350</v>
      </c>
    </row>
    <row r="27" spans="1:17" s="2" customFormat="1" ht="45" x14ac:dyDescent="0.25">
      <c r="A27" s="5">
        <f>A26+1</f>
        <v>21</v>
      </c>
      <c r="B27" s="5" t="s">
        <v>40</v>
      </c>
      <c r="C27" s="5">
        <v>4715031420</v>
      </c>
      <c r="D27" s="8" t="s">
        <v>42</v>
      </c>
      <c r="E27" s="52" t="s">
        <v>43</v>
      </c>
      <c r="F27" s="6"/>
      <c r="G27" s="6"/>
      <c r="H27" s="6"/>
      <c r="I27" s="6" t="s">
        <v>285</v>
      </c>
      <c r="J27" s="6"/>
      <c r="K27" s="6" t="s">
        <v>292</v>
      </c>
      <c r="L27" s="9" t="s">
        <v>44</v>
      </c>
      <c r="M27" s="9" t="s">
        <v>44</v>
      </c>
      <c r="N27" s="9" t="s">
        <v>44</v>
      </c>
      <c r="O27" s="9" t="s">
        <v>44</v>
      </c>
      <c r="P27" s="9" t="s">
        <v>44</v>
      </c>
      <c r="Q27" s="7" t="s">
        <v>350</v>
      </c>
    </row>
    <row r="28" spans="1:17" s="2" customFormat="1" ht="35.25" customHeight="1" x14ac:dyDescent="0.25">
      <c r="A28" s="60">
        <f t="shared" ref="A28" si="1">A27+1</f>
        <v>22</v>
      </c>
      <c r="B28" s="60" t="s">
        <v>41</v>
      </c>
      <c r="C28" s="60">
        <v>4715030459</v>
      </c>
      <c r="D28" s="61">
        <v>454.2</v>
      </c>
      <c r="E28" s="62">
        <v>38</v>
      </c>
      <c r="F28" s="63"/>
      <c r="G28" s="63"/>
      <c r="H28" s="63"/>
      <c r="I28" s="63" t="s">
        <v>287</v>
      </c>
      <c r="J28" s="63"/>
      <c r="K28" s="63" t="s">
        <v>292</v>
      </c>
      <c r="L28" s="64">
        <v>300</v>
      </c>
      <c r="M28" s="64">
        <v>100</v>
      </c>
      <c r="N28" s="64">
        <v>200</v>
      </c>
      <c r="O28" s="64">
        <v>0</v>
      </c>
      <c r="P28" s="64">
        <v>0</v>
      </c>
      <c r="Q28" s="65" t="s">
        <v>350</v>
      </c>
    </row>
    <row r="29" spans="1:17" s="12" customFormat="1" ht="136.5" customHeight="1" x14ac:dyDescent="0.25">
      <c r="A29" s="60">
        <f>A28+1</f>
        <v>23</v>
      </c>
      <c r="B29" s="60" t="s">
        <v>45</v>
      </c>
      <c r="C29" s="60">
        <v>4701007812</v>
      </c>
      <c r="D29" s="61">
        <v>100</v>
      </c>
      <c r="E29" s="62">
        <v>0</v>
      </c>
      <c r="F29" s="73"/>
      <c r="G29" s="73"/>
      <c r="H29" s="73"/>
      <c r="I29" s="63"/>
      <c r="J29" s="63" t="s">
        <v>397</v>
      </c>
      <c r="K29" s="82">
        <v>44196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65" t="s">
        <v>350</v>
      </c>
    </row>
    <row r="30" spans="1:17" s="33" customFormat="1" ht="35.25" customHeight="1" x14ac:dyDescent="0.25">
      <c r="A30" s="98" t="s">
        <v>335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s="14" customFormat="1" ht="75" x14ac:dyDescent="0.25">
      <c r="A31" s="5">
        <v>24</v>
      </c>
      <c r="B31" s="5" t="s">
        <v>29</v>
      </c>
      <c r="C31" s="7">
        <v>4717003355</v>
      </c>
      <c r="D31" s="30">
        <v>20</v>
      </c>
      <c r="E31" s="52">
        <v>7</v>
      </c>
      <c r="F31" s="39"/>
      <c r="G31" s="39"/>
      <c r="H31" s="39"/>
      <c r="I31" s="39"/>
      <c r="J31" s="39" t="s">
        <v>260</v>
      </c>
      <c r="K31" s="6" t="s">
        <v>292</v>
      </c>
      <c r="L31" s="4">
        <v>30</v>
      </c>
      <c r="M31" s="9">
        <v>10</v>
      </c>
      <c r="N31" s="9">
        <v>20</v>
      </c>
      <c r="O31" s="9">
        <v>0</v>
      </c>
      <c r="P31" s="9">
        <v>0</v>
      </c>
      <c r="Q31" s="7" t="s">
        <v>350</v>
      </c>
    </row>
    <row r="32" spans="1:17" s="14" customFormat="1" ht="90" x14ac:dyDescent="0.25">
      <c r="A32" s="5">
        <f t="shared" ref="A32" si="2">A31+1</f>
        <v>25</v>
      </c>
      <c r="B32" s="5" t="s">
        <v>30</v>
      </c>
      <c r="C32" s="7">
        <v>4717005592</v>
      </c>
      <c r="D32" s="8">
        <v>101.7</v>
      </c>
      <c r="E32" s="52">
        <v>43</v>
      </c>
      <c r="F32" s="6"/>
      <c r="G32" s="6"/>
      <c r="H32" s="6"/>
      <c r="I32" s="6" t="s">
        <v>285</v>
      </c>
      <c r="J32" s="6"/>
      <c r="K32" s="6" t="s">
        <v>292</v>
      </c>
      <c r="L32" s="9">
        <v>85</v>
      </c>
      <c r="M32" s="9">
        <v>50</v>
      </c>
      <c r="N32" s="9">
        <v>30</v>
      </c>
      <c r="O32" s="9">
        <v>0</v>
      </c>
      <c r="P32" s="9">
        <v>5</v>
      </c>
      <c r="Q32" s="7" t="s">
        <v>350</v>
      </c>
    </row>
    <row r="33" spans="1:17" s="33" customFormat="1" ht="35.25" customHeight="1" x14ac:dyDescent="0.25">
      <c r="A33" s="98" t="s">
        <v>334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2" customFormat="1" ht="45" x14ac:dyDescent="0.25">
      <c r="A34" s="7">
        <v>26</v>
      </c>
      <c r="B34" s="5" t="s">
        <v>155</v>
      </c>
      <c r="C34" s="7">
        <v>4718008772</v>
      </c>
      <c r="D34" s="31">
        <v>2924.76</v>
      </c>
      <c r="E34" s="52">
        <v>19</v>
      </c>
      <c r="F34" s="11"/>
      <c r="G34" s="11"/>
      <c r="H34" s="11"/>
      <c r="I34" s="6" t="s">
        <v>287</v>
      </c>
      <c r="J34" s="11"/>
      <c r="K34" s="6" t="s">
        <v>292</v>
      </c>
      <c r="L34" s="32">
        <v>100</v>
      </c>
      <c r="M34" s="32">
        <v>0</v>
      </c>
      <c r="N34" s="32">
        <v>0</v>
      </c>
      <c r="O34" s="32">
        <v>0</v>
      </c>
      <c r="P34" s="32">
        <v>0</v>
      </c>
      <c r="Q34" s="7" t="s">
        <v>350</v>
      </c>
    </row>
    <row r="35" spans="1:17" s="2" customFormat="1" ht="90" x14ac:dyDescent="0.25">
      <c r="A35" s="5">
        <f t="shared" ref="A35:A40" si="3">A34+1</f>
        <v>27</v>
      </c>
      <c r="B35" s="5" t="s">
        <v>148</v>
      </c>
      <c r="C35" s="7">
        <v>4702000619</v>
      </c>
      <c r="D35" s="31">
        <v>2</v>
      </c>
      <c r="E35" s="52">
        <v>121</v>
      </c>
      <c r="F35" s="11"/>
      <c r="G35" s="11"/>
      <c r="H35" s="11"/>
      <c r="I35" s="6"/>
      <c r="J35" s="39" t="s">
        <v>260</v>
      </c>
      <c r="K35" s="26">
        <v>44561</v>
      </c>
      <c r="L35" s="32">
        <v>100</v>
      </c>
      <c r="M35" s="32">
        <v>0</v>
      </c>
      <c r="N35" s="32">
        <v>0</v>
      </c>
      <c r="O35" s="32">
        <v>0</v>
      </c>
      <c r="P35" s="32">
        <v>0</v>
      </c>
      <c r="Q35" s="7" t="s">
        <v>350</v>
      </c>
    </row>
    <row r="36" spans="1:17" s="2" customFormat="1" ht="90" x14ac:dyDescent="0.25">
      <c r="A36" s="5">
        <f t="shared" si="3"/>
        <v>28</v>
      </c>
      <c r="B36" s="5" t="s">
        <v>149</v>
      </c>
      <c r="C36" s="7">
        <v>4702002415</v>
      </c>
      <c r="D36" s="31">
        <v>21</v>
      </c>
      <c r="E36" s="52">
        <v>8</v>
      </c>
      <c r="F36" s="11"/>
      <c r="G36" s="11"/>
      <c r="H36" s="11"/>
      <c r="I36" s="6" t="s">
        <v>287</v>
      </c>
      <c r="J36" s="11"/>
      <c r="K36" s="6" t="s">
        <v>292</v>
      </c>
      <c r="L36" s="32">
        <v>100</v>
      </c>
      <c r="M36" s="32">
        <v>0</v>
      </c>
      <c r="N36" s="32">
        <v>0</v>
      </c>
      <c r="O36" s="32">
        <v>0</v>
      </c>
      <c r="P36" s="32">
        <v>0</v>
      </c>
      <c r="Q36" s="7" t="s">
        <v>350</v>
      </c>
    </row>
    <row r="37" spans="1:17" s="2" customFormat="1" ht="90" x14ac:dyDescent="0.25">
      <c r="A37" s="5">
        <f t="shared" si="3"/>
        <v>29</v>
      </c>
      <c r="B37" s="5" t="s">
        <v>150</v>
      </c>
      <c r="C37" s="7">
        <v>4702004028</v>
      </c>
      <c r="D37" s="31">
        <v>20</v>
      </c>
      <c r="E37" s="52">
        <v>9</v>
      </c>
      <c r="F37" s="11"/>
      <c r="G37" s="11"/>
      <c r="H37" s="11"/>
      <c r="I37" s="6" t="s">
        <v>287</v>
      </c>
      <c r="J37" s="11"/>
      <c r="K37" s="6" t="s">
        <v>292</v>
      </c>
      <c r="L37" s="32">
        <v>115</v>
      </c>
      <c r="M37" s="32">
        <v>15</v>
      </c>
      <c r="N37" s="32">
        <v>0</v>
      </c>
      <c r="O37" s="32">
        <v>0</v>
      </c>
      <c r="P37" s="32">
        <v>0</v>
      </c>
      <c r="Q37" s="7" t="s">
        <v>350</v>
      </c>
    </row>
    <row r="38" spans="1:17" s="2" customFormat="1" ht="90" x14ac:dyDescent="0.25">
      <c r="A38" s="5">
        <f t="shared" si="3"/>
        <v>30</v>
      </c>
      <c r="B38" s="5" t="s">
        <v>151</v>
      </c>
      <c r="C38" s="7">
        <v>4702000552</v>
      </c>
      <c r="D38" s="31">
        <v>100</v>
      </c>
      <c r="E38" s="52">
        <v>10</v>
      </c>
      <c r="F38" s="11"/>
      <c r="G38" s="11"/>
      <c r="H38" s="11"/>
      <c r="I38" s="11"/>
      <c r="J38" s="11" t="s">
        <v>260</v>
      </c>
      <c r="K38" s="26">
        <v>44561</v>
      </c>
      <c r="L38" s="32">
        <v>6050</v>
      </c>
      <c r="M38" s="32">
        <v>0</v>
      </c>
      <c r="N38" s="32">
        <v>50</v>
      </c>
      <c r="O38" s="32">
        <v>0</v>
      </c>
      <c r="P38" s="32">
        <v>0</v>
      </c>
      <c r="Q38" s="7" t="s">
        <v>350</v>
      </c>
    </row>
    <row r="39" spans="1:17" s="2" customFormat="1" ht="99.75" customHeight="1" x14ac:dyDescent="0.25">
      <c r="A39" s="5">
        <f t="shared" si="3"/>
        <v>31</v>
      </c>
      <c r="B39" s="5" t="s">
        <v>152</v>
      </c>
      <c r="C39" s="7">
        <v>4702002020</v>
      </c>
      <c r="D39" s="31">
        <v>0.15</v>
      </c>
      <c r="E39" s="52">
        <v>0</v>
      </c>
      <c r="F39" s="11"/>
      <c r="G39" s="6" t="s">
        <v>375</v>
      </c>
      <c r="H39" s="11"/>
      <c r="I39" s="11"/>
      <c r="J39" s="11"/>
      <c r="K39" s="26">
        <v>43978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7" t="s">
        <v>350</v>
      </c>
    </row>
    <row r="40" spans="1:17" s="2" customFormat="1" ht="69.75" customHeight="1" x14ac:dyDescent="0.25">
      <c r="A40" s="5">
        <f t="shared" si="3"/>
        <v>32</v>
      </c>
      <c r="B40" s="5" t="s">
        <v>153</v>
      </c>
      <c r="C40" s="69" t="s">
        <v>154</v>
      </c>
      <c r="D40" s="31">
        <v>110</v>
      </c>
      <c r="E40" s="52">
        <v>0</v>
      </c>
      <c r="F40" s="11"/>
      <c r="G40" s="11"/>
      <c r="H40" s="6" t="s">
        <v>337</v>
      </c>
      <c r="I40" s="11"/>
      <c r="J40" s="11"/>
      <c r="K40" s="11"/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7" t="s">
        <v>350</v>
      </c>
    </row>
    <row r="41" spans="1:17" s="20" customFormat="1" ht="58.5" customHeight="1" x14ac:dyDescent="0.25">
      <c r="A41" s="5">
        <f>A40+1</f>
        <v>33</v>
      </c>
      <c r="B41" s="5" t="s">
        <v>109</v>
      </c>
      <c r="C41" s="7">
        <v>4702008880</v>
      </c>
      <c r="D41" s="31">
        <v>100</v>
      </c>
      <c r="E41" s="52">
        <v>0</v>
      </c>
      <c r="F41" s="11"/>
      <c r="G41" s="6" t="s">
        <v>366</v>
      </c>
      <c r="H41" s="11"/>
      <c r="I41" s="11"/>
      <c r="J41" s="11"/>
      <c r="K41" s="26">
        <v>45657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7" t="s">
        <v>350</v>
      </c>
    </row>
    <row r="42" spans="1:17" s="33" customFormat="1" ht="35.25" customHeight="1" x14ac:dyDescent="0.25">
      <c r="A42" s="98" t="s">
        <v>333</v>
      </c>
      <c r="B42" s="98" t="s">
        <v>53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2" customFormat="1" ht="45" x14ac:dyDescent="0.25">
      <c r="A43" s="7">
        <v>34</v>
      </c>
      <c r="B43" s="5" t="s">
        <v>133</v>
      </c>
      <c r="C43" s="7">
        <v>4703042548</v>
      </c>
      <c r="D43" s="31">
        <v>219</v>
      </c>
      <c r="E43" s="52">
        <v>88</v>
      </c>
      <c r="F43" s="6"/>
      <c r="G43" s="6"/>
      <c r="H43" s="6"/>
      <c r="I43" s="6" t="s">
        <v>286</v>
      </c>
      <c r="J43" s="6"/>
      <c r="K43" s="26">
        <v>45657</v>
      </c>
      <c r="L43" s="32">
        <v>250</v>
      </c>
      <c r="M43" s="32">
        <v>0</v>
      </c>
      <c r="N43" s="32">
        <v>0</v>
      </c>
      <c r="O43" s="32">
        <v>0</v>
      </c>
      <c r="P43" s="32">
        <v>0</v>
      </c>
      <c r="Q43" s="7" t="s">
        <v>350</v>
      </c>
    </row>
    <row r="44" spans="1:17" s="2" customFormat="1" ht="60" x14ac:dyDescent="0.25">
      <c r="A44" s="5">
        <f t="shared" ref="A44:A73" si="4">A43+1</f>
        <v>35</v>
      </c>
      <c r="B44" s="5" t="s">
        <v>132</v>
      </c>
      <c r="C44" s="7">
        <v>4703052514</v>
      </c>
      <c r="D44" s="31">
        <v>60085</v>
      </c>
      <c r="E44" s="52">
        <v>7</v>
      </c>
      <c r="F44" s="6"/>
      <c r="G44" s="6"/>
      <c r="H44" s="6" t="s">
        <v>365</v>
      </c>
      <c r="I44" s="6"/>
      <c r="J44" s="6"/>
      <c r="K44" s="6"/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7" t="s">
        <v>350</v>
      </c>
    </row>
    <row r="45" spans="1:17" s="2" customFormat="1" ht="36.75" customHeight="1" x14ac:dyDescent="0.25">
      <c r="A45" s="5">
        <f t="shared" si="4"/>
        <v>36</v>
      </c>
      <c r="B45" s="5" t="s">
        <v>139</v>
      </c>
      <c r="C45" s="7">
        <v>4703014244</v>
      </c>
      <c r="D45" s="31">
        <v>100</v>
      </c>
      <c r="E45" s="52">
        <v>17</v>
      </c>
      <c r="F45" s="6"/>
      <c r="G45" s="6"/>
      <c r="H45" s="6"/>
      <c r="I45" s="6" t="s">
        <v>272</v>
      </c>
      <c r="J45" s="6"/>
      <c r="K45" s="26">
        <v>45657</v>
      </c>
      <c r="L45" s="32">
        <v>250</v>
      </c>
      <c r="M45" s="32">
        <v>0</v>
      </c>
      <c r="N45" s="32">
        <v>0</v>
      </c>
      <c r="O45" s="32">
        <v>0</v>
      </c>
      <c r="P45" s="32">
        <v>0</v>
      </c>
      <c r="Q45" s="7" t="s">
        <v>350</v>
      </c>
    </row>
    <row r="46" spans="1:17" s="2" customFormat="1" ht="409.5" x14ac:dyDescent="0.25">
      <c r="A46" s="5">
        <f t="shared" si="4"/>
        <v>37</v>
      </c>
      <c r="B46" s="5" t="s">
        <v>309</v>
      </c>
      <c r="C46" s="7">
        <v>4703006130</v>
      </c>
      <c r="D46" s="31">
        <v>3065.2</v>
      </c>
      <c r="E46" s="52">
        <v>0</v>
      </c>
      <c r="F46" s="6"/>
      <c r="G46" s="6"/>
      <c r="H46" s="6"/>
      <c r="I46" s="6"/>
      <c r="J46" s="6" t="s">
        <v>414</v>
      </c>
      <c r="K46" s="29">
        <v>44561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7" t="s">
        <v>350</v>
      </c>
    </row>
    <row r="47" spans="1:17" s="2" customFormat="1" ht="66.75" customHeight="1" x14ac:dyDescent="0.25">
      <c r="A47" s="5">
        <f t="shared" si="4"/>
        <v>38</v>
      </c>
      <c r="B47" s="5" t="s">
        <v>134</v>
      </c>
      <c r="C47" s="7">
        <v>4703004849</v>
      </c>
      <c r="D47" s="31">
        <v>1000.3</v>
      </c>
      <c r="E47" s="52">
        <v>0</v>
      </c>
      <c r="F47" s="6"/>
      <c r="G47" s="6"/>
      <c r="H47" s="6" t="s">
        <v>419</v>
      </c>
      <c r="I47" s="6"/>
      <c r="J47" s="6"/>
      <c r="K47" s="6"/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7" t="s">
        <v>350</v>
      </c>
    </row>
    <row r="48" spans="1:17" s="2" customFormat="1" ht="42.75" customHeight="1" x14ac:dyDescent="0.25">
      <c r="A48" s="5">
        <f t="shared" si="4"/>
        <v>39</v>
      </c>
      <c r="B48" s="5" t="s">
        <v>135</v>
      </c>
      <c r="C48" s="7">
        <v>4703008152</v>
      </c>
      <c r="D48" s="31">
        <v>0</v>
      </c>
      <c r="E48" s="52">
        <v>0</v>
      </c>
      <c r="F48" s="6"/>
      <c r="G48" s="6" t="s">
        <v>367</v>
      </c>
      <c r="H48" s="6"/>
      <c r="I48" s="6"/>
      <c r="J48" s="6"/>
      <c r="K48" s="6" t="s">
        <v>292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7" t="s">
        <v>350</v>
      </c>
    </row>
    <row r="49" spans="1:17" s="2" customFormat="1" ht="90" x14ac:dyDescent="0.25">
      <c r="A49" s="5">
        <f t="shared" si="4"/>
        <v>40</v>
      </c>
      <c r="B49" s="5" t="s">
        <v>136</v>
      </c>
      <c r="C49" s="7">
        <v>4703165010</v>
      </c>
      <c r="D49" s="31">
        <v>0</v>
      </c>
      <c r="E49" s="52">
        <v>1</v>
      </c>
      <c r="F49" s="6"/>
      <c r="G49" s="6"/>
      <c r="H49" s="6"/>
      <c r="I49" s="6"/>
      <c r="J49" s="6" t="s">
        <v>260</v>
      </c>
      <c r="K49" s="6" t="s">
        <v>292</v>
      </c>
      <c r="L49" s="32">
        <v>250</v>
      </c>
      <c r="M49" s="32">
        <v>0</v>
      </c>
      <c r="N49" s="32">
        <v>0</v>
      </c>
      <c r="O49" s="32">
        <v>0</v>
      </c>
      <c r="P49" s="32">
        <v>0</v>
      </c>
      <c r="Q49" s="7" t="s">
        <v>350</v>
      </c>
    </row>
    <row r="50" spans="1:17" s="2" customFormat="1" ht="90" x14ac:dyDescent="0.25">
      <c r="A50" s="5">
        <f t="shared" si="4"/>
        <v>41</v>
      </c>
      <c r="B50" s="5" t="s">
        <v>137</v>
      </c>
      <c r="C50" s="7">
        <v>4703145938</v>
      </c>
      <c r="D50" s="31">
        <v>100</v>
      </c>
      <c r="E50" s="52">
        <v>1</v>
      </c>
      <c r="F50" s="6"/>
      <c r="G50" s="6"/>
      <c r="H50" s="6"/>
      <c r="I50" s="6"/>
      <c r="J50" s="6" t="s">
        <v>260</v>
      </c>
      <c r="K50" s="6" t="s">
        <v>292</v>
      </c>
      <c r="L50" s="32">
        <v>250</v>
      </c>
      <c r="M50" s="32">
        <v>0</v>
      </c>
      <c r="N50" s="32">
        <v>0</v>
      </c>
      <c r="O50" s="32">
        <v>0</v>
      </c>
      <c r="P50" s="32">
        <v>0</v>
      </c>
      <c r="Q50" s="7" t="s">
        <v>350</v>
      </c>
    </row>
    <row r="51" spans="1:17" s="2" customFormat="1" ht="45" x14ac:dyDescent="0.25">
      <c r="A51" s="5">
        <f t="shared" si="4"/>
        <v>42</v>
      </c>
      <c r="B51" s="5" t="s">
        <v>138</v>
      </c>
      <c r="C51" s="5">
        <v>4703127262</v>
      </c>
      <c r="D51" s="8">
        <v>2256</v>
      </c>
      <c r="E51" s="52">
        <v>17</v>
      </c>
      <c r="F51" s="6"/>
      <c r="G51" s="6"/>
      <c r="H51" s="6"/>
      <c r="I51" s="6" t="s">
        <v>260</v>
      </c>
      <c r="J51" s="6"/>
      <c r="K51" s="6" t="s">
        <v>292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7" t="s">
        <v>350</v>
      </c>
    </row>
    <row r="52" spans="1:17" s="2" customFormat="1" ht="42.75" customHeight="1" x14ac:dyDescent="0.25">
      <c r="A52" s="5">
        <f t="shared" si="4"/>
        <v>43</v>
      </c>
      <c r="B52" s="5" t="s">
        <v>52</v>
      </c>
      <c r="C52" s="5">
        <v>4703005698</v>
      </c>
      <c r="D52" s="8">
        <v>77.86</v>
      </c>
      <c r="E52" s="52">
        <v>14</v>
      </c>
      <c r="F52" s="6"/>
      <c r="G52" s="6"/>
      <c r="H52" s="6"/>
      <c r="I52" s="6" t="s">
        <v>260</v>
      </c>
      <c r="J52" s="6"/>
      <c r="K52" s="6" t="s">
        <v>292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7" t="s">
        <v>350</v>
      </c>
    </row>
    <row r="53" spans="1:17" s="20" customFormat="1" ht="90" x14ac:dyDescent="0.25">
      <c r="A53" s="5">
        <f>A52+1</f>
        <v>44</v>
      </c>
      <c r="B53" s="5" t="s">
        <v>242</v>
      </c>
      <c r="C53" s="5">
        <v>4703151561</v>
      </c>
      <c r="D53" s="8">
        <v>100</v>
      </c>
      <c r="E53" s="52">
        <v>1</v>
      </c>
      <c r="F53" s="6"/>
      <c r="G53" s="6" t="s">
        <v>368</v>
      </c>
      <c r="H53" s="6"/>
      <c r="I53" s="6"/>
      <c r="J53" s="6"/>
      <c r="K53" s="29">
        <v>44196</v>
      </c>
      <c r="L53" s="9">
        <v>1200</v>
      </c>
      <c r="M53" s="32">
        <v>0</v>
      </c>
      <c r="N53" s="32">
        <v>0</v>
      </c>
      <c r="O53" s="32">
        <v>0</v>
      </c>
      <c r="P53" s="32">
        <v>0</v>
      </c>
      <c r="Q53" s="7" t="s">
        <v>350</v>
      </c>
    </row>
    <row r="54" spans="1:17" s="20" customFormat="1" ht="105" x14ac:dyDescent="0.25">
      <c r="A54" s="5">
        <f>A53+1</f>
        <v>45</v>
      </c>
      <c r="B54" s="5" t="s">
        <v>158</v>
      </c>
      <c r="C54" s="7">
        <v>4703117881</v>
      </c>
      <c r="D54" s="31">
        <v>7665.3077999999996</v>
      </c>
      <c r="E54" s="52">
        <v>0</v>
      </c>
      <c r="F54" s="11"/>
      <c r="G54" s="6" t="s">
        <v>402</v>
      </c>
      <c r="H54" s="11"/>
      <c r="I54" s="11"/>
      <c r="J54" s="11"/>
      <c r="K54" s="26">
        <v>43879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7" t="s">
        <v>350</v>
      </c>
    </row>
    <row r="55" spans="1:17" s="2" customFormat="1" ht="72.75" customHeight="1" x14ac:dyDescent="0.25">
      <c r="A55" s="5">
        <f t="shared" si="4"/>
        <v>46</v>
      </c>
      <c r="B55" s="5" t="s">
        <v>243</v>
      </c>
      <c r="C55" s="5">
        <v>4703072246</v>
      </c>
      <c r="D55" s="8" t="s">
        <v>21</v>
      </c>
      <c r="E55" s="52">
        <v>0</v>
      </c>
      <c r="F55" s="6"/>
      <c r="G55" s="6"/>
      <c r="H55" s="6" t="s">
        <v>301</v>
      </c>
      <c r="I55" s="6"/>
      <c r="J55" s="6"/>
      <c r="K55" s="6"/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7" t="s">
        <v>350</v>
      </c>
    </row>
    <row r="56" spans="1:17" s="2" customFormat="1" ht="39.75" customHeight="1" x14ac:dyDescent="0.25">
      <c r="A56" s="5">
        <f t="shared" si="4"/>
        <v>47</v>
      </c>
      <c r="B56" s="5" t="s">
        <v>244</v>
      </c>
      <c r="C56" s="5">
        <v>4703138546</v>
      </c>
      <c r="D56" s="8">
        <v>100</v>
      </c>
      <c r="E56" s="52">
        <v>1</v>
      </c>
      <c r="F56" s="6"/>
      <c r="G56" s="6"/>
      <c r="H56" s="6"/>
      <c r="I56" s="6"/>
      <c r="J56" s="26" t="s">
        <v>260</v>
      </c>
      <c r="K56" s="6" t="s">
        <v>292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7" t="s">
        <v>350</v>
      </c>
    </row>
    <row r="57" spans="1:17" s="2" customFormat="1" ht="101.25" customHeight="1" x14ac:dyDescent="0.25">
      <c r="A57" s="5">
        <f t="shared" si="4"/>
        <v>48</v>
      </c>
      <c r="B57" s="5" t="s">
        <v>245</v>
      </c>
      <c r="C57" s="5">
        <v>4703015760</v>
      </c>
      <c r="D57" s="8">
        <v>58884</v>
      </c>
      <c r="E57" s="52">
        <v>13</v>
      </c>
      <c r="F57" s="6"/>
      <c r="G57" s="6"/>
      <c r="H57" s="6"/>
      <c r="I57" s="6"/>
      <c r="J57" s="26" t="s">
        <v>260</v>
      </c>
      <c r="K57" s="6" t="s">
        <v>292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7" t="s">
        <v>350</v>
      </c>
    </row>
    <row r="58" spans="1:17" s="2" customFormat="1" ht="105" x14ac:dyDescent="0.25">
      <c r="A58" s="5">
        <f t="shared" si="4"/>
        <v>49</v>
      </c>
      <c r="B58" s="5" t="s">
        <v>246</v>
      </c>
      <c r="C58" s="5">
        <v>4703139194</v>
      </c>
      <c r="D58" s="8">
        <v>6186</v>
      </c>
      <c r="E58" s="52">
        <v>8</v>
      </c>
      <c r="F58" s="6"/>
      <c r="G58" s="6"/>
      <c r="H58" s="6"/>
      <c r="I58" s="6"/>
      <c r="J58" s="26" t="s">
        <v>260</v>
      </c>
      <c r="K58" s="6" t="s">
        <v>292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7" t="s">
        <v>350</v>
      </c>
    </row>
    <row r="59" spans="1:17" s="2" customFormat="1" ht="94.5" customHeight="1" x14ac:dyDescent="0.25">
      <c r="A59" s="5">
        <f t="shared" si="4"/>
        <v>50</v>
      </c>
      <c r="B59" s="5" t="s">
        <v>247</v>
      </c>
      <c r="C59" s="5">
        <v>4703068948</v>
      </c>
      <c r="D59" s="8">
        <v>1000</v>
      </c>
      <c r="E59" s="52">
        <v>2</v>
      </c>
      <c r="F59" s="6"/>
      <c r="G59" s="6"/>
      <c r="H59" s="6"/>
      <c r="I59" s="6"/>
      <c r="J59" s="26" t="s">
        <v>260</v>
      </c>
      <c r="K59" s="6" t="s">
        <v>293</v>
      </c>
      <c r="L59" s="9">
        <v>1</v>
      </c>
      <c r="M59" s="32">
        <v>0</v>
      </c>
      <c r="N59" s="32">
        <v>0</v>
      </c>
      <c r="O59" s="32">
        <v>0</v>
      </c>
      <c r="P59" s="32">
        <v>0</v>
      </c>
      <c r="Q59" s="7" t="s">
        <v>350</v>
      </c>
    </row>
    <row r="60" spans="1:17" s="2" customFormat="1" ht="91.5" customHeight="1" x14ac:dyDescent="0.25">
      <c r="A60" s="5">
        <f t="shared" si="4"/>
        <v>51</v>
      </c>
      <c r="B60" s="5" t="s">
        <v>248</v>
      </c>
      <c r="C60" s="5">
        <v>4703087267</v>
      </c>
      <c r="D60" s="8">
        <v>10000</v>
      </c>
      <c r="E60" s="52">
        <v>59</v>
      </c>
      <c r="F60" s="6"/>
      <c r="G60" s="6"/>
      <c r="H60" s="6"/>
      <c r="I60" s="6" t="s">
        <v>290</v>
      </c>
      <c r="J60" s="6"/>
      <c r="K60" s="29">
        <v>45657</v>
      </c>
      <c r="L60" s="9">
        <v>700</v>
      </c>
      <c r="M60" s="9">
        <v>500</v>
      </c>
      <c r="N60" s="9">
        <v>200</v>
      </c>
      <c r="O60" s="9" t="s">
        <v>21</v>
      </c>
      <c r="P60" s="9" t="s">
        <v>21</v>
      </c>
      <c r="Q60" s="7" t="s">
        <v>350</v>
      </c>
    </row>
    <row r="61" spans="1:17" s="2" customFormat="1" ht="90" x14ac:dyDescent="0.25">
      <c r="A61" s="5">
        <f t="shared" si="4"/>
        <v>52</v>
      </c>
      <c r="B61" s="5" t="s">
        <v>249</v>
      </c>
      <c r="C61" s="5">
        <v>4703151787</v>
      </c>
      <c r="D61" s="8">
        <v>10000</v>
      </c>
      <c r="E61" s="52">
        <v>1</v>
      </c>
      <c r="F61" s="6"/>
      <c r="G61" s="6"/>
      <c r="H61" s="6"/>
      <c r="I61" s="6" t="s">
        <v>340</v>
      </c>
      <c r="J61" s="6"/>
      <c r="K61" s="6" t="s">
        <v>291</v>
      </c>
      <c r="L61" s="9">
        <v>100</v>
      </c>
      <c r="M61" s="32">
        <v>0</v>
      </c>
      <c r="N61" s="32">
        <v>0</v>
      </c>
      <c r="O61" s="32">
        <v>0</v>
      </c>
      <c r="P61" s="9">
        <v>30</v>
      </c>
      <c r="Q61" s="7" t="s">
        <v>350</v>
      </c>
    </row>
    <row r="62" spans="1:17" s="2" customFormat="1" ht="42.75" customHeight="1" x14ac:dyDescent="0.25">
      <c r="A62" s="5">
        <f t="shared" si="4"/>
        <v>53</v>
      </c>
      <c r="B62" s="5" t="s">
        <v>47</v>
      </c>
      <c r="C62" s="5">
        <v>4703087193</v>
      </c>
      <c r="D62" s="8" t="s">
        <v>21</v>
      </c>
      <c r="E62" s="52">
        <v>1</v>
      </c>
      <c r="F62" s="6"/>
      <c r="G62" s="6" t="s">
        <v>401</v>
      </c>
      <c r="H62" s="6"/>
      <c r="I62" s="6"/>
      <c r="J62" s="6"/>
      <c r="K62" s="29">
        <v>44047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7" t="s">
        <v>350</v>
      </c>
    </row>
    <row r="63" spans="1:17" s="2" customFormat="1" ht="45" x14ac:dyDescent="0.25">
      <c r="A63" s="5">
        <f t="shared" si="4"/>
        <v>54</v>
      </c>
      <c r="B63" s="5" t="s">
        <v>250</v>
      </c>
      <c r="C63" s="5">
        <v>4703094401</v>
      </c>
      <c r="D63" s="8">
        <v>100</v>
      </c>
      <c r="E63" s="52">
        <v>43</v>
      </c>
      <c r="F63" s="6"/>
      <c r="G63" s="6"/>
      <c r="H63" s="6"/>
      <c r="I63" s="26" t="s">
        <v>260</v>
      </c>
      <c r="J63" s="6"/>
      <c r="K63" s="6" t="s">
        <v>292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7" t="s">
        <v>350</v>
      </c>
    </row>
    <row r="64" spans="1:17" s="2" customFormat="1" ht="45" x14ac:dyDescent="0.25">
      <c r="A64" s="5">
        <f t="shared" si="4"/>
        <v>55</v>
      </c>
      <c r="B64" s="5" t="s">
        <v>251</v>
      </c>
      <c r="C64" s="7">
        <v>4703089708</v>
      </c>
      <c r="D64" s="31">
        <v>100.36</v>
      </c>
      <c r="E64" s="52">
        <v>5</v>
      </c>
      <c r="F64" s="6"/>
      <c r="G64" s="6"/>
      <c r="H64" s="6"/>
      <c r="I64" s="26" t="s">
        <v>260</v>
      </c>
      <c r="J64" s="6"/>
      <c r="K64" s="6" t="s">
        <v>292</v>
      </c>
      <c r="L64" s="32">
        <v>400</v>
      </c>
      <c r="M64" s="32">
        <v>0</v>
      </c>
      <c r="N64" s="32">
        <v>100</v>
      </c>
      <c r="O64" s="32">
        <v>0</v>
      </c>
      <c r="P64" s="32">
        <v>0</v>
      </c>
      <c r="Q64" s="7" t="s">
        <v>350</v>
      </c>
    </row>
    <row r="65" spans="1:17" s="2" customFormat="1" ht="69" customHeight="1" x14ac:dyDescent="0.25">
      <c r="A65" s="5">
        <f t="shared" si="4"/>
        <v>56</v>
      </c>
      <c r="B65" s="5" t="s">
        <v>48</v>
      </c>
      <c r="C65" s="7">
        <v>4703117955</v>
      </c>
      <c r="D65" s="31">
        <v>12910</v>
      </c>
      <c r="E65" s="52">
        <v>90</v>
      </c>
      <c r="F65" s="11"/>
      <c r="G65" s="11"/>
      <c r="H65" s="6" t="s">
        <v>376</v>
      </c>
      <c r="I65" s="26"/>
      <c r="J65" s="6"/>
      <c r="K65" s="29"/>
      <c r="L65" s="32">
        <v>70000</v>
      </c>
      <c r="M65" s="32">
        <v>0</v>
      </c>
      <c r="N65" s="32">
        <v>100</v>
      </c>
      <c r="O65" s="32">
        <v>0</v>
      </c>
      <c r="P65" s="32">
        <v>0</v>
      </c>
      <c r="Q65" s="7" t="s">
        <v>350</v>
      </c>
    </row>
    <row r="66" spans="1:17" s="12" customFormat="1" ht="46.5" customHeight="1" x14ac:dyDescent="0.25">
      <c r="A66" s="5">
        <f t="shared" si="4"/>
        <v>57</v>
      </c>
      <c r="B66" s="5" t="s">
        <v>297</v>
      </c>
      <c r="C66" s="69" t="s">
        <v>252</v>
      </c>
      <c r="D66" s="8">
        <v>122.5</v>
      </c>
      <c r="E66" s="52">
        <v>6</v>
      </c>
      <c r="F66" s="6"/>
      <c r="G66" s="6"/>
      <c r="H66" s="6"/>
      <c r="I66" s="26" t="s">
        <v>260</v>
      </c>
      <c r="J66" s="6"/>
      <c r="K66" s="29">
        <v>44926</v>
      </c>
      <c r="L66" s="9">
        <v>447.6</v>
      </c>
      <c r="M66" s="9">
        <v>15</v>
      </c>
      <c r="N66" s="9">
        <v>2</v>
      </c>
      <c r="O66" s="9">
        <v>2.5</v>
      </c>
      <c r="P66" s="9">
        <v>8.1</v>
      </c>
      <c r="Q66" s="7" t="s">
        <v>350</v>
      </c>
    </row>
    <row r="67" spans="1:17" s="12" customFormat="1" ht="55.5" customHeight="1" x14ac:dyDescent="0.25">
      <c r="A67" s="5">
        <v>58</v>
      </c>
      <c r="B67" s="5" t="s">
        <v>253</v>
      </c>
      <c r="C67" s="69" t="s">
        <v>254</v>
      </c>
      <c r="D67" s="8">
        <v>10</v>
      </c>
      <c r="E67" s="52">
        <v>0</v>
      </c>
      <c r="F67" s="6"/>
      <c r="G67" s="6"/>
      <c r="H67" s="6"/>
      <c r="I67" s="6"/>
      <c r="J67" s="26" t="s">
        <v>260</v>
      </c>
      <c r="K67" s="29">
        <v>44561</v>
      </c>
      <c r="L67" s="9">
        <v>27.6</v>
      </c>
      <c r="M67" s="9">
        <v>15</v>
      </c>
      <c r="N67" s="9">
        <v>2</v>
      </c>
      <c r="O67" s="9">
        <v>2.5</v>
      </c>
      <c r="P67" s="9">
        <v>8.1</v>
      </c>
      <c r="Q67" s="7" t="s">
        <v>350</v>
      </c>
    </row>
    <row r="68" spans="1:17" s="2" customFormat="1" ht="55.5" customHeight="1" x14ac:dyDescent="0.25">
      <c r="A68" s="5">
        <f t="shared" si="4"/>
        <v>59</v>
      </c>
      <c r="B68" s="5" t="s">
        <v>156</v>
      </c>
      <c r="C68" s="5">
        <v>4703094754</v>
      </c>
      <c r="D68" s="8">
        <v>100</v>
      </c>
      <c r="E68" s="52">
        <v>2</v>
      </c>
      <c r="F68" s="6"/>
      <c r="G68" s="6"/>
      <c r="H68" s="6"/>
      <c r="I68" s="26" t="s">
        <v>260</v>
      </c>
      <c r="J68" s="6"/>
      <c r="K68" s="29">
        <v>44561</v>
      </c>
      <c r="L68" s="9">
        <v>200</v>
      </c>
      <c r="M68" s="32">
        <v>0</v>
      </c>
      <c r="N68" s="32">
        <v>0</v>
      </c>
      <c r="O68" s="32">
        <v>0</v>
      </c>
      <c r="P68" s="32">
        <v>0</v>
      </c>
      <c r="Q68" s="7" t="s">
        <v>350</v>
      </c>
    </row>
    <row r="69" spans="1:17" s="2" customFormat="1" ht="92.25" customHeight="1" x14ac:dyDescent="0.25">
      <c r="A69" s="5">
        <f t="shared" si="4"/>
        <v>60</v>
      </c>
      <c r="B69" s="5" t="s">
        <v>162</v>
      </c>
      <c r="C69" s="69" t="s">
        <v>255</v>
      </c>
      <c r="D69" s="8">
        <v>100</v>
      </c>
      <c r="E69" s="52">
        <v>1</v>
      </c>
      <c r="F69" s="6"/>
      <c r="G69" s="6"/>
      <c r="H69" s="6"/>
      <c r="I69" s="6" t="s">
        <v>341</v>
      </c>
      <c r="J69" s="6"/>
      <c r="K69" s="29">
        <v>44196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7" t="s">
        <v>350</v>
      </c>
    </row>
    <row r="70" spans="1:17" s="2" customFormat="1" ht="98.25" customHeight="1" x14ac:dyDescent="0.25">
      <c r="A70" s="5">
        <f t="shared" si="4"/>
        <v>61</v>
      </c>
      <c r="B70" s="5" t="s">
        <v>157</v>
      </c>
      <c r="C70" s="5" t="s">
        <v>256</v>
      </c>
      <c r="D70" s="31">
        <v>595</v>
      </c>
      <c r="E70" s="52">
        <v>7</v>
      </c>
      <c r="F70" s="11"/>
      <c r="G70" s="11"/>
      <c r="H70" s="11"/>
      <c r="I70" s="6" t="s">
        <v>285</v>
      </c>
      <c r="J70" s="11"/>
      <c r="K70" s="29">
        <v>45657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7" t="s">
        <v>350</v>
      </c>
    </row>
    <row r="71" spans="1:17" s="2" customFormat="1" ht="66" customHeight="1" x14ac:dyDescent="0.25">
      <c r="A71" s="5">
        <f t="shared" si="4"/>
        <v>62</v>
      </c>
      <c r="B71" s="5" t="s">
        <v>159</v>
      </c>
      <c r="C71" s="7">
        <v>4703117923</v>
      </c>
      <c r="D71" s="31" t="s">
        <v>257</v>
      </c>
      <c r="E71" s="52" t="s">
        <v>258</v>
      </c>
      <c r="F71" s="11"/>
      <c r="G71" s="11"/>
      <c r="H71" s="6" t="s">
        <v>302</v>
      </c>
      <c r="I71" s="11"/>
      <c r="J71" s="11"/>
      <c r="K71" s="11"/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7" t="s">
        <v>350</v>
      </c>
    </row>
    <row r="72" spans="1:17" s="2" customFormat="1" ht="102" customHeight="1" x14ac:dyDescent="0.25">
      <c r="A72" s="5">
        <f t="shared" si="4"/>
        <v>63</v>
      </c>
      <c r="B72" s="5" t="s">
        <v>264</v>
      </c>
      <c r="C72" s="51" t="s">
        <v>259</v>
      </c>
      <c r="D72" s="31" t="s">
        <v>74</v>
      </c>
      <c r="E72" s="52">
        <v>0</v>
      </c>
      <c r="F72" s="11"/>
      <c r="G72" s="6"/>
      <c r="H72" s="6" t="s">
        <v>303</v>
      </c>
      <c r="I72" s="11"/>
      <c r="J72" s="11"/>
      <c r="K72" s="11"/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7" t="s">
        <v>350</v>
      </c>
    </row>
    <row r="73" spans="1:17" s="2" customFormat="1" ht="58.5" customHeight="1" x14ac:dyDescent="0.25">
      <c r="A73" s="87">
        <f t="shared" si="4"/>
        <v>64</v>
      </c>
      <c r="B73" s="89" t="s">
        <v>262</v>
      </c>
      <c r="C73" s="87">
        <v>4703146427</v>
      </c>
      <c r="D73" s="87">
        <v>100</v>
      </c>
      <c r="E73" s="87">
        <v>6</v>
      </c>
      <c r="F73" s="87"/>
      <c r="G73" s="87"/>
      <c r="H73" s="87"/>
      <c r="I73" s="88" t="s">
        <v>260</v>
      </c>
      <c r="J73" s="28"/>
      <c r="K73" s="29">
        <v>45657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7" t="s">
        <v>350</v>
      </c>
    </row>
    <row r="74" spans="1:17" s="33" customFormat="1" ht="35.25" customHeight="1" x14ac:dyDescent="0.25">
      <c r="A74" s="98" t="s">
        <v>332</v>
      </c>
      <c r="B74" s="98" t="s">
        <v>53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s="2" customFormat="1" ht="80.25" customHeight="1" x14ac:dyDescent="0.25">
      <c r="A75" s="7">
        <v>65</v>
      </c>
      <c r="B75" s="5" t="s">
        <v>265</v>
      </c>
      <c r="C75" s="51" t="s">
        <v>266</v>
      </c>
      <c r="D75" s="31">
        <v>100.6</v>
      </c>
      <c r="E75" s="52">
        <v>73</v>
      </c>
      <c r="F75" s="11"/>
      <c r="G75" s="28"/>
      <c r="H75" s="28"/>
      <c r="I75" s="11" t="s">
        <v>260</v>
      </c>
      <c r="J75" s="28"/>
      <c r="K75" s="29">
        <v>45657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7" t="s">
        <v>350</v>
      </c>
    </row>
    <row r="76" spans="1:17" s="2" customFormat="1" ht="115.5" customHeight="1" x14ac:dyDescent="0.25">
      <c r="A76" s="5">
        <f t="shared" ref="A76:A77" si="5">A75+1</f>
        <v>66</v>
      </c>
      <c r="B76" s="5" t="s">
        <v>163</v>
      </c>
      <c r="C76" s="7">
        <v>4704031806</v>
      </c>
      <c r="D76" s="31">
        <v>200</v>
      </c>
      <c r="E76" s="52">
        <v>3</v>
      </c>
      <c r="F76" s="11"/>
      <c r="G76" s="11"/>
      <c r="H76" s="11"/>
      <c r="I76" s="11"/>
      <c r="J76" s="11" t="s">
        <v>260</v>
      </c>
      <c r="K76" s="29">
        <v>45657</v>
      </c>
      <c r="L76" s="32">
        <v>25</v>
      </c>
      <c r="M76" s="32">
        <v>15</v>
      </c>
      <c r="N76" s="32">
        <v>10</v>
      </c>
      <c r="O76" s="32">
        <v>0</v>
      </c>
      <c r="P76" s="32">
        <v>0</v>
      </c>
      <c r="Q76" s="7" t="s">
        <v>350</v>
      </c>
    </row>
    <row r="77" spans="1:17" s="2" customFormat="1" ht="67.5" customHeight="1" x14ac:dyDescent="0.25">
      <c r="A77" s="5">
        <f t="shared" si="5"/>
        <v>67</v>
      </c>
      <c r="B77" s="5" t="s">
        <v>164</v>
      </c>
      <c r="C77" s="7">
        <v>4704036804</v>
      </c>
      <c r="D77" s="31">
        <v>90.704999999999998</v>
      </c>
      <c r="E77" s="52">
        <v>6</v>
      </c>
      <c r="F77" s="11"/>
      <c r="G77" s="11"/>
      <c r="H77" s="11"/>
      <c r="I77" s="11" t="s">
        <v>260</v>
      </c>
      <c r="J77" s="11"/>
      <c r="K77" s="29">
        <v>45657</v>
      </c>
      <c r="L77" s="32">
        <v>72</v>
      </c>
      <c r="M77" s="32">
        <v>40</v>
      </c>
      <c r="N77" s="32">
        <v>10</v>
      </c>
      <c r="O77" s="32">
        <v>0</v>
      </c>
      <c r="P77" s="32">
        <v>0</v>
      </c>
      <c r="Q77" s="7" t="s">
        <v>350</v>
      </c>
    </row>
    <row r="78" spans="1:17" s="33" customFormat="1" ht="35.25" customHeight="1" x14ac:dyDescent="0.25">
      <c r="A78" s="98" t="s">
        <v>331</v>
      </c>
      <c r="B78" s="98" t="s">
        <v>53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s="2" customFormat="1" ht="58.5" customHeight="1" x14ac:dyDescent="0.25">
      <c r="A79" s="7">
        <v>68</v>
      </c>
      <c r="B79" s="5" t="s">
        <v>49</v>
      </c>
      <c r="C79" s="7">
        <v>4705001265</v>
      </c>
      <c r="D79" s="31">
        <v>1</v>
      </c>
      <c r="E79" s="52">
        <v>42</v>
      </c>
      <c r="F79" s="11"/>
      <c r="G79" s="11"/>
      <c r="H79" s="11"/>
      <c r="I79" s="70" t="s">
        <v>269</v>
      </c>
      <c r="J79" s="11"/>
      <c r="K79" s="26">
        <v>44561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7" t="s">
        <v>350</v>
      </c>
    </row>
    <row r="80" spans="1:17" s="2" customFormat="1" ht="52.5" customHeight="1" x14ac:dyDescent="0.25">
      <c r="A80" s="5">
        <f>A79+1</f>
        <v>69</v>
      </c>
      <c r="B80" s="5" t="s">
        <v>50</v>
      </c>
      <c r="C80" s="7">
        <v>4705014458</v>
      </c>
      <c r="D80" s="31">
        <v>1000</v>
      </c>
      <c r="E80" s="52">
        <v>11</v>
      </c>
      <c r="F80" s="11"/>
      <c r="G80" s="11"/>
      <c r="H80" s="11"/>
      <c r="I80" s="70" t="s">
        <v>269</v>
      </c>
      <c r="J80" s="11"/>
      <c r="K80" s="26">
        <v>44926</v>
      </c>
      <c r="L80" s="32">
        <v>75</v>
      </c>
      <c r="M80" s="32">
        <v>75</v>
      </c>
      <c r="N80" s="32">
        <v>0</v>
      </c>
      <c r="O80" s="32">
        <v>0</v>
      </c>
      <c r="P80" s="32">
        <v>0</v>
      </c>
      <c r="Q80" s="7" t="s">
        <v>350</v>
      </c>
    </row>
    <row r="81" spans="1:17" s="2" customFormat="1" ht="93" customHeight="1" x14ac:dyDescent="0.25">
      <c r="A81" s="5">
        <f>A80+1</f>
        <v>70</v>
      </c>
      <c r="B81" s="5" t="s">
        <v>147</v>
      </c>
      <c r="C81" s="5">
        <v>4705030450</v>
      </c>
      <c r="D81" s="8">
        <v>335</v>
      </c>
      <c r="E81" s="52">
        <v>458</v>
      </c>
      <c r="F81" s="11"/>
      <c r="G81" s="11"/>
      <c r="H81" s="11"/>
      <c r="I81" s="70" t="s">
        <v>269</v>
      </c>
      <c r="J81" s="11"/>
      <c r="K81" s="26">
        <v>45291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7" t="s">
        <v>350</v>
      </c>
    </row>
    <row r="82" spans="1:17" s="2" customFormat="1" ht="60" x14ac:dyDescent="0.25">
      <c r="A82" s="5">
        <f>A81+1</f>
        <v>71</v>
      </c>
      <c r="B82" s="5" t="s">
        <v>51</v>
      </c>
      <c r="C82" s="7">
        <v>4705001297</v>
      </c>
      <c r="D82" s="8">
        <v>14500</v>
      </c>
      <c r="E82" s="52">
        <v>333</v>
      </c>
      <c r="F82" s="11"/>
      <c r="G82" s="11"/>
      <c r="H82" s="11"/>
      <c r="I82" s="70" t="s">
        <v>269</v>
      </c>
      <c r="J82" s="11"/>
      <c r="K82" s="26">
        <v>45291</v>
      </c>
      <c r="L82" s="32">
        <v>75</v>
      </c>
      <c r="M82" s="32">
        <v>75</v>
      </c>
      <c r="N82" s="32">
        <v>0</v>
      </c>
      <c r="O82" s="32">
        <v>0</v>
      </c>
      <c r="P82" s="32">
        <v>0</v>
      </c>
      <c r="Q82" s="7" t="s">
        <v>350</v>
      </c>
    </row>
    <row r="83" spans="1:17" s="2" customFormat="1" ht="120" x14ac:dyDescent="0.25">
      <c r="A83" s="5">
        <f t="shared" ref="A83:A84" si="6">A82+1</f>
        <v>72</v>
      </c>
      <c r="B83" s="5" t="s">
        <v>166</v>
      </c>
      <c r="C83" s="69" t="s">
        <v>267</v>
      </c>
      <c r="D83" s="31">
        <v>63</v>
      </c>
      <c r="E83" s="52">
        <v>41</v>
      </c>
      <c r="F83" s="11"/>
      <c r="G83" s="11"/>
      <c r="H83" s="11"/>
      <c r="I83" s="70" t="s">
        <v>269</v>
      </c>
      <c r="J83" s="11"/>
      <c r="K83" s="26">
        <v>45657</v>
      </c>
      <c r="L83" s="32">
        <v>3035</v>
      </c>
      <c r="M83" s="32">
        <v>0</v>
      </c>
      <c r="N83" s="32">
        <v>0</v>
      </c>
      <c r="O83" s="32">
        <v>0</v>
      </c>
      <c r="P83" s="32">
        <v>0</v>
      </c>
      <c r="Q83" s="7" t="s">
        <v>350</v>
      </c>
    </row>
    <row r="84" spans="1:17" s="17" customFormat="1" ht="49.5" customHeight="1" x14ac:dyDescent="0.25">
      <c r="A84" s="5">
        <f t="shared" si="6"/>
        <v>73</v>
      </c>
      <c r="B84" s="5" t="s">
        <v>268</v>
      </c>
      <c r="C84" s="5">
        <v>4719005076</v>
      </c>
      <c r="D84" s="8">
        <v>4553</v>
      </c>
      <c r="E84" s="52">
        <v>16</v>
      </c>
      <c r="F84" s="6"/>
      <c r="G84" s="6"/>
      <c r="H84" s="6"/>
      <c r="I84" s="6" t="s">
        <v>272</v>
      </c>
      <c r="J84" s="6"/>
      <c r="K84" s="29">
        <v>44561</v>
      </c>
      <c r="L84" s="9">
        <v>50</v>
      </c>
      <c r="M84" s="32">
        <v>0</v>
      </c>
      <c r="N84" s="9">
        <v>50</v>
      </c>
      <c r="O84" s="32">
        <v>0</v>
      </c>
      <c r="P84" s="32">
        <v>0</v>
      </c>
      <c r="Q84" s="7" t="s">
        <v>350</v>
      </c>
    </row>
    <row r="85" spans="1:17" s="33" customFormat="1" ht="35.25" customHeight="1" x14ac:dyDescent="0.25">
      <c r="A85" s="98" t="s">
        <v>330</v>
      </c>
      <c r="B85" s="98" t="s">
        <v>53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s="2" customFormat="1" ht="90" x14ac:dyDescent="0.25">
      <c r="A86" s="7">
        <v>74</v>
      </c>
      <c r="B86" s="5" t="s">
        <v>143</v>
      </c>
      <c r="C86" s="7">
        <v>4721000445</v>
      </c>
      <c r="D86" s="31">
        <v>28.3</v>
      </c>
      <c r="E86" s="52">
        <v>12</v>
      </c>
      <c r="F86" s="11"/>
      <c r="G86" s="11"/>
      <c r="H86" s="11"/>
      <c r="I86" s="11" t="s">
        <v>260</v>
      </c>
      <c r="J86" s="11"/>
      <c r="K86" s="26">
        <v>44926</v>
      </c>
      <c r="L86" s="32">
        <v>500</v>
      </c>
      <c r="M86" s="32">
        <v>0</v>
      </c>
      <c r="N86" s="32">
        <v>100</v>
      </c>
      <c r="O86" s="32">
        <v>0</v>
      </c>
      <c r="P86" s="32">
        <v>0</v>
      </c>
      <c r="Q86" s="7" t="s">
        <v>350</v>
      </c>
    </row>
    <row r="87" spans="1:17" s="2" customFormat="1" ht="90" x14ac:dyDescent="0.25">
      <c r="A87" s="5">
        <f t="shared" ref="A87:A89" si="7">A86+1</f>
        <v>75</v>
      </c>
      <c r="B87" s="5" t="s">
        <v>141</v>
      </c>
      <c r="C87" s="7">
        <v>4721004288</v>
      </c>
      <c r="D87" s="31">
        <v>1763.8</v>
      </c>
      <c r="E87" s="52">
        <v>9</v>
      </c>
      <c r="F87" s="11"/>
      <c r="G87" s="11"/>
      <c r="H87" s="11"/>
      <c r="I87" s="11" t="s">
        <v>260</v>
      </c>
      <c r="J87" s="11"/>
      <c r="K87" s="26">
        <v>44196</v>
      </c>
      <c r="L87" s="32">
        <v>500</v>
      </c>
      <c r="M87" s="32">
        <v>0</v>
      </c>
      <c r="N87" s="32">
        <v>100</v>
      </c>
      <c r="O87" s="32">
        <v>0</v>
      </c>
      <c r="P87" s="32">
        <v>0</v>
      </c>
      <c r="Q87" s="7" t="s">
        <v>350</v>
      </c>
    </row>
    <row r="88" spans="1:17" s="2" customFormat="1" ht="90" x14ac:dyDescent="0.25">
      <c r="A88" s="5">
        <f t="shared" si="7"/>
        <v>76</v>
      </c>
      <c r="B88" s="5" t="s">
        <v>142</v>
      </c>
      <c r="C88" s="7">
        <v>4707031265</v>
      </c>
      <c r="D88" s="31">
        <v>750</v>
      </c>
      <c r="E88" s="52">
        <v>81</v>
      </c>
      <c r="F88" s="11"/>
      <c r="G88" s="11"/>
      <c r="H88" s="11"/>
      <c r="I88" s="11" t="s">
        <v>260</v>
      </c>
      <c r="J88" s="11"/>
      <c r="K88" s="26">
        <v>45291</v>
      </c>
      <c r="L88" s="32">
        <v>500</v>
      </c>
      <c r="M88" s="32">
        <v>0</v>
      </c>
      <c r="N88" s="32">
        <v>100</v>
      </c>
      <c r="O88" s="32">
        <v>0</v>
      </c>
      <c r="P88" s="32">
        <v>0</v>
      </c>
      <c r="Q88" s="7" t="s">
        <v>350</v>
      </c>
    </row>
    <row r="89" spans="1:17" s="2" customFormat="1" ht="120" x14ac:dyDescent="0.25">
      <c r="A89" s="5">
        <f t="shared" si="7"/>
        <v>77</v>
      </c>
      <c r="B89" s="5" t="s">
        <v>144</v>
      </c>
      <c r="C89" s="7">
        <v>4707002352</v>
      </c>
      <c r="D89" s="31">
        <v>0.34699999999999998</v>
      </c>
      <c r="E89" s="52">
        <v>23</v>
      </c>
      <c r="F89" s="11"/>
      <c r="G89" s="11"/>
      <c r="H89" s="11"/>
      <c r="I89" s="11" t="s">
        <v>260</v>
      </c>
      <c r="J89" s="11"/>
      <c r="K89" s="26">
        <v>45291</v>
      </c>
      <c r="L89" s="32">
        <v>300</v>
      </c>
      <c r="M89" s="32">
        <v>0</v>
      </c>
      <c r="N89" s="32">
        <v>300</v>
      </c>
      <c r="O89" s="32">
        <v>0</v>
      </c>
      <c r="P89" s="32">
        <v>0</v>
      </c>
      <c r="Q89" s="7" t="s">
        <v>350</v>
      </c>
    </row>
    <row r="90" spans="1:17" s="33" customFormat="1" ht="35.25" customHeight="1" x14ac:dyDescent="0.25">
      <c r="A90" s="98" t="s">
        <v>329</v>
      </c>
      <c r="B90" s="98" t="s">
        <v>53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s="12" customFormat="1" ht="105" x14ac:dyDescent="0.25">
      <c r="A91" s="5">
        <v>78</v>
      </c>
      <c r="B91" s="5" t="s">
        <v>167</v>
      </c>
      <c r="C91" s="7">
        <v>4708006448</v>
      </c>
      <c r="D91" s="8">
        <f>497013/1000</f>
        <v>497.01299999999998</v>
      </c>
      <c r="E91" s="52">
        <v>6</v>
      </c>
      <c r="F91" s="6"/>
      <c r="G91" s="6"/>
      <c r="H91" s="6"/>
      <c r="I91" s="11" t="s">
        <v>260</v>
      </c>
      <c r="J91" s="6"/>
      <c r="K91" s="29">
        <v>45657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7" t="s">
        <v>350</v>
      </c>
    </row>
    <row r="92" spans="1:17" s="12" customFormat="1" ht="105" x14ac:dyDescent="0.25">
      <c r="A92" s="60">
        <f t="shared" ref="A92:A136" si="8">A91+1</f>
        <v>79</v>
      </c>
      <c r="B92" s="60" t="s">
        <v>168</v>
      </c>
      <c r="C92" s="65">
        <v>4708000044</v>
      </c>
      <c r="D92" s="61">
        <f>24588842.85/1000</f>
        <v>24588.842850000001</v>
      </c>
      <c r="E92" s="62">
        <v>20</v>
      </c>
      <c r="F92" s="63"/>
      <c r="G92" s="63"/>
      <c r="H92" s="63"/>
      <c r="I92" s="73" t="s">
        <v>260</v>
      </c>
      <c r="J92" s="63"/>
      <c r="K92" s="82">
        <v>45657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65" t="s">
        <v>350</v>
      </c>
    </row>
    <row r="93" spans="1:17" s="12" customFormat="1" ht="75" x14ac:dyDescent="0.25">
      <c r="A93" s="5">
        <f>A92+1</f>
        <v>80</v>
      </c>
      <c r="B93" s="5" t="s">
        <v>169</v>
      </c>
      <c r="C93" s="7">
        <v>4708001129</v>
      </c>
      <c r="D93" s="8">
        <f>409682882.16/1000</f>
        <v>409682.88216000004</v>
      </c>
      <c r="E93" s="52">
        <v>783</v>
      </c>
      <c r="F93" s="6"/>
      <c r="G93" s="6"/>
      <c r="H93" s="6"/>
      <c r="I93" s="11" t="s">
        <v>260</v>
      </c>
      <c r="J93" s="6"/>
      <c r="K93" s="29">
        <v>45657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7" t="s">
        <v>350</v>
      </c>
    </row>
    <row r="94" spans="1:17" s="12" customFormat="1" ht="45" x14ac:dyDescent="0.25">
      <c r="A94" s="5">
        <f>A93+1</f>
        <v>81</v>
      </c>
      <c r="B94" s="5" t="s">
        <v>170</v>
      </c>
      <c r="C94" s="7">
        <v>4708007307</v>
      </c>
      <c r="D94" s="8">
        <f>24588842.85/1000</f>
        <v>24588.842850000001</v>
      </c>
      <c r="E94" s="52">
        <v>11</v>
      </c>
      <c r="F94" s="6"/>
      <c r="G94" s="6"/>
      <c r="H94" s="6"/>
      <c r="I94" s="11" t="s">
        <v>260</v>
      </c>
      <c r="J94" s="6"/>
      <c r="K94" s="29">
        <v>45657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7" t="s">
        <v>350</v>
      </c>
    </row>
    <row r="95" spans="1:17" s="12" customFormat="1" ht="30" x14ac:dyDescent="0.25">
      <c r="A95" s="5">
        <f>A94+1</f>
        <v>82</v>
      </c>
      <c r="B95" s="5" t="s">
        <v>171</v>
      </c>
      <c r="C95" s="7">
        <v>4708052395</v>
      </c>
      <c r="D95" s="8">
        <f>11500000/1000</f>
        <v>11500</v>
      </c>
      <c r="E95" s="52">
        <v>26</v>
      </c>
      <c r="F95" s="6"/>
      <c r="G95" s="6"/>
      <c r="H95" s="6"/>
      <c r="I95" s="11" t="s">
        <v>260</v>
      </c>
      <c r="J95" s="6"/>
      <c r="K95" s="29">
        <v>45657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7" t="s">
        <v>350</v>
      </c>
    </row>
    <row r="96" spans="1:17" s="2" customFormat="1" ht="90" x14ac:dyDescent="0.25">
      <c r="A96" s="5">
        <f t="shared" si="8"/>
        <v>83</v>
      </c>
      <c r="B96" s="5" t="s">
        <v>172</v>
      </c>
      <c r="C96" s="7">
        <v>4708001369</v>
      </c>
      <c r="D96" s="8">
        <f>5300000/1000</f>
        <v>5300</v>
      </c>
      <c r="E96" s="52">
        <v>40</v>
      </c>
      <c r="F96" s="6"/>
      <c r="G96" s="6"/>
      <c r="H96" s="6"/>
      <c r="I96" s="11" t="s">
        <v>260</v>
      </c>
      <c r="J96" s="6"/>
      <c r="K96" s="29">
        <v>45657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7" t="s">
        <v>350</v>
      </c>
    </row>
    <row r="97" spans="1:17" s="2" customFormat="1" ht="90" x14ac:dyDescent="0.25">
      <c r="A97" s="5">
        <f t="shared" si="8"/>
        <v>84</v>
      </c>
      <c r="B97" s="5" t="s">
        <v>173</v>
      </c>
      <c r="C97" s="7">
        <v>4708001707</v>
      </c>
      <c r="D97" s="8">
        <f>1636160.34/1000</f>
        <v>1636.1603400000001</v>
      </c>
      <c r="E97" s="52">
        <v>52</v>
      </c>
      <c r="F97" s="6"/>
      <c r="G97" s="6"/>
      <c r="H97" s="6"/>
      <c r="I97" s="11" t="s">
        <v>260</v>
      </c>
      <c r="J97" s="6"/>
      <c r="K97" s="29">
        <v>45657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7" t="s">
        <v>350</v>
      </c>
    </row>
    <row r="98" spans="1:17" s="2" customFormat="1" ht="90" x14ac:dyDescent="0.25">
      <c r="A98" s="5">
        <f t="shared" si="8"/>
        <v>85</v>
      </c>
      <c r="B98" s="5" t="s">
        <v>174</v>
      </c>
      <c r="C98" s="7">
        <v>4708002813</v>
      </c>
      <c r="D98" s="8">
        <f>2616000/1000</f>
        <v>2616</v>
      </c>
      <c r="E98" s="52">
        <v>46</v>
      </c>
      <c r="F98" s="6"/>
      <c r="G98" s="6"/>
      <c r="H98" s="6"/>
      <c r="I98" s="11" t="s">
        <v>260</v>
      </c>
      <c r="J98" s="6"/>
      <c r="K98" s="29">
        <v>45657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7" t="s">
        <v>350</v>
      </c>
    </row>
    <row r="99" spans="1:17" s="2" customFormat="1" ht="60" x14ac:dyDescent="0.25">
      <c r="A99" s="5">
        <f t="shared" si="8"/>
        <v>86</v>
      </c>
      <c r="B99" s="5" t="s">
        <v>175</v>
      </c>
      <c r="C99" s="7">
        <v>4708000083</v>
      </c>
      <c r="D99" s="8">
        <f>1103000/1000</f>
        <v>1103</v>
      </c>
      <c r="E99" s="52">
        <v>21</v>
      </c>
      <c r="F99" s="6"/>
      <c r="G99" s="6"/>
      <c r="H99" s="6"/>
      <c r="I99" s="11" t="s">
        <v>260</v>
      </c>
      <c r="J99" s="6"/>
      <c r="K99" s="29">
        <v>45657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7" t="s">
        <v>350</v>
      </c>
    </row>
    <row r="100" spans="1:17" s="2" customFormat="1" ht="75" x14ac:dyDescent="0.25">
      <c r="A100" s="5">
        <f t="shared" si="8"/>
        <v>87</v>
      </c>
      <c r="B100" s="5" t="s">
        <v>176</v>
      </c>
      <c r="C100" s="7">
        <v>4708003983</v>
      </c>
      <c r="D100" s="8">
        <f>2466000/1000</f>
        <v>2466</v>
      </c>
      <c r="E100" s="52">
        <v>24</v>
      </c>
      <c r="F100" s="6"/>
      <c r="G100" s="6"/>
      <c r="H100" s="6"/>
      <c r="I100" s="11" t="s">
        <v>260</v>
      </c>
      <c r="J100" s="6"/>
      <c r="K100" s="29">
        <v>45657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7" t="s">
        <v>350</v>
      </c>
    </row>
    <row r="101" spans="1:17" s="2" customFormat="1" ht="105" x14ac:dyDescent="0.25">
      <c r="A101" s="5">
        <f t="shared" si="8"/>
        <v>88</v>
      </c>
      <c r="B101" s="5" t="s">
        <v>177</v>
      </c>
      <c r="C101" s="7">
        <v>4708003430</v>
      </c>
      <c r="D101" s="8">
        <v>604</v>
      </c>
      <c r="E101" s="52">
        <v>20</v>
      </c>
      <c r="F101" s="6"/>
      <c r="G101" s="6"/>
      <c r="H101" s="6"/>
      <c r="I101" s="11" t="s">
        <v>260</v>
      </c>
      <c r="J101" s="6"/>
      <c r="K101" s="29">
        <v>45657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7" t="s">
        <v>350</v>
      </c>
    </row>
    <row r="102" spans="1:17" s="33" customFormat="1" ht="35.25" customHeight="1" x14ac:dyDescent="0.25">
      <c r="A102" s="98" t="s">
        <v>328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s="2" customFormat="1" ht="105" x14ac:dyDescent="0.25">
      <c r="A103" s="7">
        <v>89</v>
      </c>
      <c r="B103" s="5" t="s">
        <v>126</v>
      </c>
      <c r="C103" s="69" t="s">
        <v>97</v>
      </c>
      <c r="D103" s="8" t="s">
        <v>74</v>
      </c>
      <c r="E103" s="52" t="s">
        <v>98</v>
      </c>
      <c r="F103" s="70"/>
      <c r="G103" s="70"/>
      <c r="H103" s="70"/>
      <c r="I103" s="70"/>
      <c r="J103" s="11" t="s">
        <v>260</v>
      </c>
      <c r="K103" s="29">
        <v>45657</v>
      </c>
      <c r="L103" s="9" t="s">
        <v>96</v>
      </c>
      <c r="M103" s="32">
        <v>0</v>
      </c>
      <c r="N103" s="32">
        <v>0</v>
      </c>
      <c r="O103" s="32">
        <v>0</v>
      </c>
      <c r="P103" s="32">
        <v>0</v>
      </c>
      <c r="Q103" s="7" t="s">
        <v>350</v>
      </c>
    </row>
    <row r="104" spans="1:17" s="2" customFormat="1" ht="60" x14ac:dyDescent="0.25">
      <c r="A104" s="5">
        <f t="shared" si="8"/>
        <v>90</v>
      </c>
      <c r="B104" s="5" t="s">
        <v>118</v>
      </c>
      <c r="C104" s="69">
        <v>4706012534</v>
      </c>
      <c r="D104" s="8" t="s">
        <v>65</v>
      </c>
      <c r="E104" s="52" t="s">
        <v>66</v>
      </c>
      <c r="F104" s="70"/>
      <c r="G104" s="70"/>
      <c r="H104" s="70"/>
      <c r="I104" s="11" t="s">
        <v>260</v>
      </c>
      <c r="J104" s="70"/>
      <c r="K104" s="29">
        <v>45657</v>
      </c>
      <c r="L104" s="9" t="s">
        <v>44</v>
      </c>
      <c r="M104" s="32">
        <v>0</v>
      </c>
      <c r="N104" s="32">
        <v>0</v>
      </c>
      <c r="O104" s="32">
        <v>0</v>
      </c>
      <c r="P104" s="32">
        <v>0</v>
      </c>
      <c r="Q104" s="7" t="s">
        <v>350</v>
      </c>
    </row>
    <row r="105" spans="1:17" s="2" customFormat="1" ht="75" x14ac:dyDescent="0.25">
      <c r="A105" s="5">
        <f t="shared" si="8"/>
        <v>91</v>
      </c>
      <c r="B105" s="5" t="s">
        <v>119</v>
      </c>
      <c r="C105" s="69" t="s">
        <v>73</v>
      </c>
      <c r="D105" s="8" t="s">
        <v>74</v>
      </c>
      <c r="E105" s="52" t="s">
        <v>75</v>
      </c>
      <c r="F105" s="70"/>
      <c r="G105" s="70"/>
      <c r="H105" s="70"/>
      <c r="I105" s="11" t="s">
        <v>260</v>
      </c>
      <c r="J105" s="70"/>
      <c r="K105" s="29">
        <v>45657</v>
      </c>
      <c r="L105" s="9" t="s">
        <v>44</v>
      </c>
      <c r="M105" s="32">
        <v>0</v>
      </c>
      <c r="N105" s="32">
        <v>0</v>
      </c>
      <c r="O105" s="32">
        <v>0</v>
      </c>
      <c r="P105" s="32">
        <v>0</v>
      </c>
      <c r="Q105" s="7" t="s">
        <v>350</v>
      </c>
    </row>
    <row r="106" spans="1:17" s="2" customFormat="1" ht="90" x14ac:dyDescent="0.25">
      <c r="A106" s="5">
        <f>A105+1</f>
        <v>92</v>
      </c>
      <c r="B106" s="5" t="s">
        <v>130</v>
      </c>
      <c r="C106" s="69" t="s">
        <v>67</v>
      </c>
      <c r="D106" s="8" t="s">
        <v>68</v>
      </c>
      <c r="E106" s="52" t="s">
        <v>69</v>
      </c>
      <c r="F106" s="70"/>
      <c r="G106" s="70"/>
      <c r="H106" s="70"/>
      <c r="I106" s="11" t="s">
        <v>260</v>
      </c>
      <c r="J106" s="70"/>
      <c r="K106" s="29">
        <v>45657</v>
      </c>
      <c r="L106" s="9" t="s">
        <v>44</v>
      </c>
      <c r="M106" s="32">
        <v>0</v>
      </c>
      <c r="N106" s="32">
        <v>0</v>
      </c>
      <c r="O106" s="32">
        <v>0</v>
      </c>
      <c r="P106" s="32">
        <v>0</v>
      </c>
      <c r="Q106" s="7" t="s">
        <v>350</v>
      </c>
    </row>
    <row r="107" spans="1:17" s="2" customFormat="1" ht="105" customHeight="1" x14ac:dyDescent="0.25">
      <c r="A107" s="5">
        <f>A106+1</f>
        <v>93</v>
      </c>
      <c r="B107" s="5" t="s">
        <v>131</v>
      </c>
      <c r="C107" s="69" t="s">
        <v>70</v>
      </c>
      <c r="D107" s="8" t="s">
        <v>71</v>
      </c>
      <c r="E107" s="52" t="s">
        <v>72</v>
      </c>
      <c r="F107" s="70"/>
      <c r="G107" s="70"/>
      <c r="H107" s="70"/>
      <c r="I107" s="11" t="s">
        <v>260</v>
      </c>
      <c r="J107" s="70"/>
      <c r="K107" s="29">
        <v>45657</v>
      </c>
      <c r="L107" s="9" t="s">
        <v>44</v>
      </c>
      <c r="M107" s="32">
        <v>0</v>
      </c>
      <c r="N107" s="32">
        <v>0</v>
      </c>
      <c r="O107" s="32">
        <v>0</v>
      </c>
      <c r="P107" s="32">
        <v>0</v>
      </c>
      <c r="Q107" s="7" t="s">
        <v>350</v>
      </c>
    </row>
    <row r="108" spans="1:17" s="2" customFormat="1" ht="120" x14ac:dyDescent="0.25">
      <c r="A108" s="5">
        <f>A107+1</f>
        <v>94</v>
      </c>
      <c r="B108" s="5" t="s">
        <v>122</v>
      </c>
      <c r="C108" s="69" t="s">
        <v>86</v>
      </c>
      <c r="D108" s="8" t="s">
        <v>87</v>
      </c>
      <c r="E108" s="52" t="s">
        <v>88</v>
      </c>
      <c r="F108" s="70"/>
      <c r="G108" s="70"/>
      <c r="H108" s="70"/>
      <c r="I108" s="11" t="s">
        <v>260</v>
      </c>
      <c r="J108" s="70"/>
      <c r="K108" s="29">
        <v>45657</v>
      </c>
      <c r="L108" s="9" t="s">
        <v>44</v>
      </c>
      <c r="M108" s="32">
        <v>0</v>
      </c>
      <c r="N108" s="32">
        <v>0</v>
      </c>
      <c r="O108" s="32">
        <v>0</v>
      </c>
      <c r="P108" s="32">
        <v>0</v>
      </c>
      <c r="Q108" s="7" t="s">
        <v>350</v>
      </c>
    </row>
    <row r="109" spans="1:17" s="2" customFormat="1" ht="75" x14ac:dyDescent="0.25">
      <c r="A109" s="5">
        <f t="shared" si="8"/>
        <v>95</v>
      </c>
      <c r="B109" s="5" t="s">
        <v>108</v>
      </c>
      <c r="C109" s="69" t="s">
        <v>76</v>
      </c>
      <c r="D109" s="8" t="s">
        <v>74</v>
      </c>
      <c r="E109" s="52" t="s">
        <v>77</v>
      </c>
      <c r="F109" s="70"/>
      <c r="G109" s="70"/>
      <c r="H109" s="70"/>
      <c r="I109" s="70"/>
      <c r="J109" s="11" t="s">
        <v>260</v>
      </c>
      <c r="K109" s="29">
        <v>45657</v>
      </c>
      <c r="L109" s="9" t="s">
        <v>78</v>
      </c>
      <c r="M109" s="9" t="s">
        <v>79</v>
      </c>
      <c r="N109" s="9" t="s">
        <v>79</v>
      </c>
      <c r="O109" s="9" t="s">
        <v>44</v>
      </c>
      <c r="P109" s="9" t="s">
        <v>80</v>
      </c>
      <c r="Q109" s="7" t="s">
        <v>350</v>
      </c>
    </row>
    <row r="110" spans="1:17" s="2" customFormat="1" ht="105" x14ac:dyDescent="0.25">
      <c r="A110" s="5">
        <f t="shared" si="8"/>
        <v>96</v>
      </c>
      <c r="B110" s="5" t="s">
        <v>312</v>
      </c>
      <c r="C110" s="69" t="s">
        <v>103</v>
      </c>
      <c r="D110" s="8" t="s">
        <v>146</v>
      </c>
      <c r="E110" s="52" t="s">
        <v>104</v>
      </c>
      <c r="F110" s="11" t="s">
        <v>260</v>
      </c>
      <c r="G110" s="70"/>
      <c r="H110" s="70"/>
      <c r="I110" s="70"/>
      <c r="J110" s="70"/>
      <c r="K110" s="29">
        <v>44196</v>
      </c>
      <c r="L110" s="9" t="s">
        <v>44</v>
      </c>
      <c r="M110" s="32">
        <v>0</v>
      </c>
      <c r="N110" s="32">
        <v>0</v>
      </c>
      <c r="O110" s="32">
        <v>0</v>
      </c>
      <c r="P110" s="32">
        <v>0</v>
      </c>
      <c r="Q110" s="7" t="s">
        <v>350</v>
      </c>
    </row>
    <row r="111" spans="1:17" s="2" customFormat="1" ht="105" x14ac:dyDescent="0.25">
      <c r="A111" s="5">
        <f t="shared" si="8"/>
        <v>97</v>
      </c>
      <c r="B111" s="5" t="s">
        <v>110</v>
      </c>
      <c r="C111" s="69" t="s">
        <v>93</v>
      </c>
      <c r="D111" s="8" t="s">
        <v>74</v>
      </c>
      <c r="E111" s="52" t="s">
        <v>94</v>
      </c>
      <c r="F111" s="70"/>
      <c r="G111" s="70"/>
      <c r="H111" s="70"/>
      <c r="I111" s="70" t="s">
        <v>269</v>
      </c>
      <c r="J111" s="70"/>
      <c r="K111" s="29">
        <v>45657</v>
      </c>
      <c r="L111" s="9" t="s">
        <v>44</v>
      </c>
      <c r="M111" s="32">
        <v>0</v>
      </c>
      <c r="N111" s="32">
        <v>0</v>
      </c>
      <c r="O111" s="32">
        <v>0</v>
      </c>
      <c r="P111" s="32">
        <v>0</v>
      </c>
      <c r="Q111" s="7" t="s">
        <v>350</v>
      </c>
    </row>
    <row r="112" spans="1:17" s="2" customFormat="1" ht="90" x14ac:dyDescent="0.25">
      <c r="A112" s="5">
        <f t="shared" si="8"/>
        <v>98</v>
      </c>
      <c r="B112" s="5" t="s">
        <v>129</v>
      </c>
      <c r="C112" s="69" t="s">
        <v>105</v>
      </c>
      <c r="D112" s="8" t="s">
        <v>106</v>
      </c>
      <c r="E112" s="52" t="s">
        <v>107</v>
      </c>
      <c r="F112" s="70"/>
      <c r="G112" s="70"/>
      <c r="H112" s="70"/>
      <c r="I112" s="11" t="s">
        <v>260</v>
      </c>
      <c r="J112" s="70"/>
      <c r="K112" s="29">
        <v>45657</v>
      </c>
      <c r="L112" s="9" t="s">
        <v>44</v>
      </c>
      <c r="M112" s="32">
        <v>0</v>
      </c>
      <c r="N112" s="32">
        <v>0</v>
      </c>
      <c r="O112" s="32">
        <v>0</v>
      </c>
      <c r="P112" s="32">
        <v>0</v>
      </c>
      <c r="Q112" s="7" t="s">
        <v>350</v>
      </c>
    </row>
    <row r="113" spans="1:17" s="2" customFormat="1" ht="109.5" customHeight="1" x14ac:dyDescent="0.25">
      <c r="A113" s="5">
        <f t="shared" si="8"/>
        <v>99</v>
      </c>
      <c r="B113" s="5" t="s">
        <v>120</v>
      </c>
      <c r="C113" s="69" t="s">
        <v>81</v>
      </c>
      <c r="D113" s="8" t="s">
        <v>82</v>
      </c>
      <c r="E113" s="52" t="s">
        <v>145</v>
      </c>
      <c r="F113" s="70"/>
      <c r="G113" s="70"/>
      <c r="H113" s="6" t="s">
        <v>304</v>
      </c>
      <c r="I113" s="70"/>
      <c r="J113" s="11"/>
      <c r="K113" s="29"/>
      <c r="L113" s="9" t="s">
        <v>44</v>
      </c>
      <c r="M113" s="32">
        <v>0</v>
      </c>
      <c r="N113" s="32">
        <v>0</v>
      </c>
      <c r="O113" s="32">
        <v>0</v>
      </c>
      <c r="P113" s="32">
        <v>0</v>
      </c>
      <c r="Q113" s="7" t="s">
        <v>350</v>
      </c>
    </row>
    <row r="114" spans="1:17" s="2" customFormat="1" ht="90" x14ac:dyDescent="0.25">
      <c r="A114" s="5">
        <f t="shared" si="8"/>
        <v>100</v>
      </c>
      <c r="B114" s="5" t="s">
        <v>179</v>
      </c>
      <c r="C114" s="69" t="s">
        <v>95</v>
      </c>
      <c r="D114" s="8" t="s">
        <v>74</v>
      </c>
      <c r="E114" s="52" t="s">
        <v>75</v>
      </c>
      <c r="F114" s="70"/>
      <c r="G114" s="70"/>
      <c r="H114" s="70"/>
      <c r="I114" s="70"/>
      <c r="J114" s="11" t="s">
        <v>260</v>
      </c>
      <c r="K114" s="29">
        <v>45657</v>
      </c>
      <c r="L114" s="9" t="s">
        <v>96</v>
      </c>
      <c r="M114" s="32">
        <v>0</v>
      </c>
      <c r="N114" s="32">
        <v>0</v>
      </c>
      <c r="O114" s="32">
        <v>0</v>
      </c>
      <c r="P114" s="32">
        <v>0</v>
      </c>
      <c r="Q114" s="7" t="s">
        <v>350</v>
      </c>
    </row>
    <row r="115" spans="1:17" s="2" customFormat="1" ht="105" x14ac:dyDescent="0.25">
      <c r="A115" s="5">
        <f t="shared" si="8"/>
        <v>101</v>
      </c>
      <c r="B115" s="5" t="s">
        <v>178</v>
      </c>
      <c r="C115" s="69" t="s">
        <v>83</v>
      </c>
      <c r="D115" s="8" t="s">
        <v>84</v>
      </c>
      <c r="E115" s="52" t="s">
        <v>75</v>
      </c>
      <c r="F115" s="70"/>
      <c r="G115" s="70"/>
      <c r="H115" s="70"/>
      <c r="I115" s="11" t="s">
        <v>260</v>
      </c>
      <c r="J115" s="70"/>
      <c r="K115" s="29">
        <v>45657</v>
      </c>
      <c r="L115" s="9" t="s">
        <v>44</v>
      </c>
      <c r="M115" s="32">
        <v>0</v>
      </c>
      <c r="N115" s="32">
        <v>0</v>
      </c>
      <c r="O115" s="32">
        <v>0</v>
      </c>
      <c r="P115" s="32">
        <v>0</v>
      </c>
      <c r="Q115" s="7" t="s">
        <v>350</v>
      </c>
    </row>
    <row r="116" spans="1:17" s="2" customFormat="1" ht="120" x14ac:dyDescent="0.25">
      <c r="A116" s="5">
        <f>A115+1</f>
        <v>102</v>
      </c>
      <c r="B116" s="5" t="s">
        <v>121</v>
      </c>
      <c r="C116" s="69" t="s">
        <v>85</v>
      </c>
      <c r="D116" s="8" t="s">
        <v>74</v>
      </c>
      <c r="E116" s="52" t="s">
        <v>44</v>
      </c>
      <c r="F116" s="70"/>
      <c r="G116" s="70"/>
      <c r="H116" s="70"/>
      <c r="I116" s="11" t="s">
        <v>260</v>
      </c>
      <c r="J116" s="70"/>
      <c r="K116" s="29">
        <v>45657</v>
      </c>
      <c r="L116" s="9" t="s">
        <v>44</v>
      </c>
      <c r="M116" s="32">
        <v>0</v>
      </c>
      <c r="N116" s="32">
        <v>0</v>
      </c>
      <c r="O116" s="32">
        <v>0</v>
      </c>
      <c r="P116" s="32">
        <v>0</v>
      </c>
      <c r="Q116" s="7" t="s">
        <v>350</v>
      </c>
    </row>
    <row r="117" spans="1:17" s="2" customFormat="1" ht="90" x14ac:dyDescent="0.25">
      <c r="A117" s="5">
        <f>A116+1</f>
        <v>103</v>
      </c>
      <c r="B117" s="5" t="s">
        <v>128</v>
      </c>
      <c r="C117" s="69" t="s">
        <v>100</v>
      </c>
      <c r="D117" s="8" t="s">
        <v>101</v>
      </c>
      <c r="E117" s="52" t="s">
        <v>102</v>
      </c>
      <c r="F117" s="70"/>
      <c r="G117" s="70"/>
      <c r="H117" s="70"/>
      <c r="I117" s="70"/>
      <c r="J117" s="11" t="s">
        <v>260</v>
      </c>
      <c r="K117" s="29">
        <v>45657</v>
      </c>
      <c r="L117" s="9" t="s">
        <v>44</v>
      </c>
      <c r="M117" s="32">
        <v>0</v>
      </c>
      <c r="N117" s="32">
        <v>0</v>
      </c>
      <c r="O117" s="32">
        <v>0</v>
      </c>
      <c r="P117" s="32">
        <v>0</v>
      </c>
      <c r="Q117" s="7" t="s">
        <v>350</v>
      </c>
    </row>
    <row r="118" spans="1:17" s="2" customFormat="1" ht="45" x14ac:dyDescent="0.25">
      <c r="A118" s="5">
        <f>A117+1</f>
        <v>104</v>
      </c>
      <c r="B118" s="5" t="s">
        <v>123</v>
      </c>
      <c r="C118" s="69" t="s">
        <v>89</v>
      </c>
      <c r="D118" s="8" t="s">
        <v>74</v>
      </c>
      <c r="E118" s="52" t="s">
        <v>44</v>
      </c>
      <c r="F118" s="70"/>
      <c r="G118" s="70"/>
      <c r="H118" s="70"/>
      <c r="I118" s="11" t="s">
        <v>260</v>
      </c>
      <c r="J118" s="70"/>
      <c r="K118" s="29">
        <v>45657</v>
      </c>
      <c r="L118" s="9" t="s">
        <v>44</v>
      </c>
      <c r="M118" s="32">
        <v>0</v>
      </c>
      <c r="N118" s="32">
        <v>0</v>
      </c>
      <c r="O118" s="32">
        <v>0</v>
      </c>
      <c r="P118" s="32">
        <v>0</v>
      </c>
      <c r="Q118" s="7" t="s">
        <v>350</v>
      </c>
    </row>
    <row r="119" spans="1:17" s="2" customFormat="1" ht="105" x14ac:dyDescent="0.25">
      <c r="A119" s="5">
        <f t="shared" si="8"/>
        <v>105</v>
      </c>
      <c r="B119" s="5" t="s">
        <v>127</v>
      </c>
      <c r="C119" s="69" t="s">
        <v>99</v>
      </c>
      <c r="D119" s="8" t="s">
        <v>74</v>
      </c>
      <c r="E119" s="52" t="s">
        <v>44</v>
      </c>
      <c r="F119" s="70"/>
      <c r="G119" s="70"/>
      <c r="H119" s="70" t="s">
        <v>306</v>
      </c>
      <c r="I119" s="70"/>
      <c r="J119" s="70"/>
      <c r="K119" s="29"/>
      <c r="L119" s="9"/>
      <c r="M119" s="32">
        <v>0</v>
      </c>
      <c r="N119" s="32">
        <v>0</v>
      </c>
      <c r="O119" s="32">
        <v>0</v>
      </c>
      <c r="P119" s="32">
        <v>0</v>
      </c>
      <c r="Q119" s="7" t="s">
        <v>350</v>
      </c>
    </row>
    <row r="120" spans="1:17" s="2" customFormat="1" ht="70.5" customHeight="1" x14ac:dyDescent="0.25">
      <c r="A120" s="5">
        <f t="shared" si="8"/>
        <v>106</v>
      </c>
      <c r="B120" s="5" t="s">
        <v>124</v>
      </c>
      <c r="C120" s="69" t="s">
        <v>90</v>
      </c>
      <c r="D120" s="8" t="s">
        <v>74</v>
      </c>
      <c r="E120" s="52" t="s">
        <v>44</v>
      </c>
      <c r="F120" s="70"/>
      <c r="G120" s="70"/>
      <c r="H120" s="70"/>
      <c r="I120" s="11" t="s">
        <v>260</v>
      </c>
      <c r="J120" s="70"/>
      <c r="K120" s="29">
        <v>45657</v>
      </c>
      <c r="L120" s="9" t="s">
        <v>44</v>
      </c>
      <c r="M120" s="32">
        <v>0</v>
      </c>
      <c r="N120" s="32">
        <v>0</v>
      </c>
      <c r="O120" s="32">
        <v>0</v>
      </c>
      <c r="P120" s="32">
        <v>0</v>
      </c>
      <c r="Q120" s="7" t="s">
        <v>350</v>
      </c>
    </row>
    <row r="121" spans="1:17" s="2" customFormat="1" ht="80.25" customHeight="1" x14ac:dyDescent="0.25">
      <c r="A121" s="60">
        <f t="shared" si="8"/>
        <v>107</v>
      </c>
      <c r="B121" s="60" t="s">
        <v>125</v>
      </c>
      <c r="C121" s="85" t="s">
        <v>91</v>
      </c>
      <c r="D121" s="61" t="s">
        <v>74</v>
      </c>
      <c r="E121" s="62" t="s">
        <v>92</v>
      </c>
      <c r="F121" s="86"/>
      <c r="G121" s="86"/>
      <c r="H121" s="86"/>
      <c r="I121" s="73" t="s">
        <v>260</v>
      </c>
      <c r="J121" s="86"/>
      <c r="K121" s="82">
        <v>45657</v>
      </c>
      <c r="L121" s="64" t="s">
        <v>44</v>
      </c>
      <c r="M121" s="42">
        <v>0</v>
      </c>
      <c r="N121" s="42">
        <v>0</v>
      </c>
      <c r="O121" s="42">
        <v>0</v>
      </c>
      <c r="P121" s="42">
        <v>0</v>
      </c>
      <c r="Q121" s="65" t="s">
        <v>350</v>
      </c>
    </row>
    <row r="122" spans="1:17" s="33" customFormat="1" ht="140.25" customHeight="1" x14ac:dyDescent="0.25">
      <c r="A122" s="90">
        <f t="shared" si="8"/>
        <v>108</v>
      </c>
      <c r="B122" s="134" t="s">
        <v>115</v>
      </c>
      <c r="C122" s="7">
        <v>4706032996</v>
      </c>
      <c r="D122" s="135">
        <v>712.73</v>
      </c>
      <c r="E122" s="135">
        <v>3</v>
      </c>
      <c r="F122" s="70"/>
      <c r="G122" s="70"/>
      <c r="H122" s="70"/>
      <c r="I122" s="92" t="s">
        <v>260</v>
      </c>
      <c r="J122" s="70"/>
      <c r="K122" s="29">
        <v>45657</v>
      </c>
      <c r="L122" s="9" t="s">
        <v>44</v>
      </c>
      <c r="M122" s="32">
        <v>0</v>
      </c>
      <c r="N122" s="32">
        <v>0</v>
      </c>
      <c r="O122" s="32">
        <v>0</v>
      </c>
      <c r="P122" s="32">
        <v>0</v>
      </c>
      <c r="Q122" s="7" t="s">
        <v>350</v>
      </c>
    </row>
    <row r="123" spans="1:17" s="33" customFormat="1" ht="35.25" customHeight="1" x14ac:dyDescent="0.25">
      <c r="A123" s="127" t="s">
        <v>327</v>
      </c>
      <c r="B123" s="127" t="s">
        <v>53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</row>
    <row r="124" spans="1:17" s="18" customFormat="1" ht="75" x14ac:dyDescent="0.25">
      <c r="A124" s="7">
        <v>109</v>
      </c>
      <c r="B124" s="5" t="s">
        <v>140</v>
      </c>
      <c r="C124" s="7">
        <v>4709001724</v>
      </c>
      <c r="D124" s="31">
        <v>100</v>
      </c>
      <c r="E124" s="32">
        <v>0</v>
      </c>
      <c r="F124" s="11"/>
      <c r="G124" s="11"/>
      <c r="H124" s="6" t="s">
        <v>305</v>
      </c>
      <c r="I124" s="11"/>
      <c r="J124" s="11"/>
      <c r="K124" s="11"/>
      <c r="L124" s="9" t="s">
        <v>44</v>
      </c>
      <c r="M124" s="32">
        <v>0</v>
      </c>
      <c r="N124" s="32">
        <v>0</v>
      </c>
      <c r="O124" s="32">
        <v>0</v>
      </c>
      <c r="P124" s="32">
        <v>0</v>
      </c>
      <c r="Q124" s="71"/>
    </row>
    <row r="125" spans="1:17" s="33" customFormat="1" ht="35.25" customHeight="1" x14ac:dyDescent="0.25">
      <c r="A125" s="98" t="s">
        <v>326</v>
      </c>
      <c r="B125" s="98" t="s">
        <v>53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s="2" customFormat="1" ht="60" x14ac:dyDescent="0.25">
      <c r="A126" s="7">
        <v>110</v>
      </c>
      <c r="B126" s="5" t="s">
        <v>56</v>
      </c>
      <c r="C126" s="7">
        <v>4720027606</v>
      </c>
      <c r="D126" s="31">
        <v>102</v>
      </c>
      <c r="E126" s="52">
        <v>2</v>
      </c>
      <c r="F126" s="11"/>
      <c r="G126" s="11"/>
      <c r="H126" s="11"/>
      <c r="I126" s="91" t="s">
        <v>351</v>
      </c>
      <c r="J126" s="91" t="s">
        <v>351</v>
      </c>
      <c r="K126" s="26">
        <v>45657</v>
      </c>
      <c r="L126" s="9" t="s">
        <v>44</v>
      </c>
      <c r="M126" s="32">
        <v>0</v>
      </c>
      <c r="N126" s="32">
        <v>0</v>
      </c>
      <c r="O126" s="32">
        <v>0</v>
      </c>
      <c r="P126" s="32">
        <v>0</v>
      </c>
      <c r="Q126" s="7" t="s">
        <v>350</v>
      </c>
    </row>
    <row r="127" spans="1:17" s="2" customFormat="1" ht="75" x14ac:dyDescent="0.25">
      <c r="A127" s="5">
        <f t="shared" si="8"/>
        <v>111</v>
      </c>
      <c r="B127" s="5" t="s">
        <v>57</v>
      </c>
      <c r="C127" s="7">
        <v>4720000139</v>
      </c>
      <c r="D127" s="31">
        <v>287</v>
      </c>
      <c r="E127" s="52">
        <v>16</v>
      </c>
      <c r="F127" s="11"/>
      <c r="G127" s="11"/>
      <c r="H127" s="11"/>
      <c r="I127" s="91" t="s">
        <v>351</v>
      </c>
      <c r="J127" s="91" t="s">
        <v>351</v>
      </c>
      <c r="K127" s="26">
        <v>45657</v>
      </c>
      <c r="L127" s="9" t="s">
        <v>44</v>
      </c>
      <c r="M127" s="32">
        <v>0</v>
      </c>
      <c r="N127" s="32">
        <v>0</v>
      </c>
      <c r="O127" s="32">
        <v>0</v>
      </c>
      <c r="P127" s="32">
        <v>0</v>
      </c>
      <c r="Q127" s="7" t="s">
        <v>350</v>
      </c>
    </row>
    <row r="128" spans="1:17" s="2" customFormat="1" ht="104.25" customHeight="1" x14ac:dyDescent="0.25">
      <c r="A128" s="5">
        <f t="shared" si="8"/>
        <v>112</v>
      </c>
      <c r="B128" s="5" t="s">
        <v>188</v>
      </c>
      <c r="C128" s="7" t="s">
        <v>270</v>
      </c>
      <c r="D128" s="31">
        <v>100</v>
      </c>
      <c r="E128" s="52">
        <v>1</v>
      </c>
      <c r="F128" s="11"/>
      <c r="G128" s="11"/>
      <c r="H128" s="11"/>
      <c r="I128" s="6" t="s">
        <v>285</v>
      </c>
      <c r="J128" s="11"/>
      <c r="K128" s="26">
        <v>45657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7" t="s">
        <v>350</v>
      </c>
    </row>
    <row r="129" spans="1:17" s="19" customFormat="1" ht="134.25" customHeight="1" x14ac:dyDescent="0.25">
      <c r="A129" s="5">
        <f t="shared" si="8"/>
        <v>113</v>
      </c>
      <c r="B129" s="5" t="s">
        <v>189</v>
      </c>
      <c r="C129" s="35">
        <v>4725484853</v>
      </c>
      <c r="D129" s="8">
        <v>10000</v>
      </c>
      <c r="E129" s="52">
        <v>0</v>
      </c>
      <c r="F129" s="6"/>
      <c r="G129" s="6"/>
      <c r="H129" s="6"/>
      <c r="I129" s="6"/>
      <c r="J129" s="6" t="s">
        <v>313</v>
      </c>
      <c r="K129" s="26">
        <v>44196</v>
      </c>
      <c r="L129" s="9" t="s">
        <v>44</v>
      </c>
      <c r="M129" s="32">
        <v>0</v>
      </c>
      <c r="N129" s="32">
        <v>0</v>
      </c>
      <c r="O129" s="32">
        <v>0</v>
      </c>
      <c r="P129" s="32">
        <v>0</v>
      </c>
      <c r="Q129" s="7" t="s">
        <v>350</v>
      </c>
    </row>
    <row r="130" spans="1:17" s="3" customFormat="1" ht="87.75" customHeight="1" x14ac:dyDescent="0.25">
      <c r="A130" s="5">
        <f>A129+1</f>
        <v>114</v>
      </c>
      <c r="B130" s="5" t="s">
        <v>187</v>
      </c>
      <c r="C130" s="51" t="s">
        <v>271</v>
      </c>
      <c r="D130" s="31">
        <v>100</v>
      </c>
      <c r="E130" s="52">
        <v>16</v>
      </c>
      <c r="F130" s="11"/>
      <c r="G130" s="11"/>
      <c r="H130" s="11"/>
      <c r="I130" s="11"/>
      <c r="J130" s="11" t="s">
        <v>260</v>
      </c>
      <c r="K130" s="26">
        <v>45657</v>
      </c>
      <c r="L130" s="9" t="s">
        <v>44</v>
      </c>
      <c r="M130" s="32">
        <v>0</v>
      </c>
      <c r="N130" s="32">
        <v>0</v>
      </c>
      <c r="O130" s="32">
        <v>0</v>
      </c>
      <c r="P130" s="32">
        <v>0</v>
      </c>
      <c r="Q130" s="7" t="s">
        <v>350</v>
      </c>
    </row>
    <row r="131" spans="1:17" s="2" customFormat="1" ht="66" customHeight="1" x14ac:dyDescent="0.25">
      <c r="A131" s="5">
        <f>A130+1</f>
        <v>115</v>
      </c>
      <c r="B131" s="5" t="s">
        <v>181</v>
      </c>
      <c r="C131" s="52">
        <v>4725002429</v>
      </c>
      <c r="D131" s="31">
        <v>100</v>
      </c>
      <c r="E131" s="52">
        <v>4</v>
      </c>
      <c r="F131" s="11"/>
      <c r="G131" s="11"/>
      <c r="H131" s="11"/>
      <c r="I131" s="11" t="s">
        <v>260</v>
      </c>
      <c r="J131" s="11"/>
      <c r="K131" s="26">
        <v>45657</v>
      </c>
      <c r="L131" s="32">
        <v>100</v>
      </c>
      <c r="M131" s="32">
        <v>0</v>
      </c>
      <c r="N131" s="32">
        <v>0</v>
      </c>
      <c r="O131" s="32">
        <v>0</v>
      </c>
      <c r="P131" s="32">
        <v>0</v>
      </c>
      <c r="Q131" s="7" t="s">
        <v>350</v>
      </c>
    </row>
    <row r="132" spans="1:17" s="2" customFormat="1" ht="135" x14ac:dyDescent="0.25">
      <c r="A132" s="5">
        <f>A131+1</f>
        <v>116</v>
      </c>
      <c r="B132" s="5" t="s">
        <v>190</v>
      </c>
      <c r="C132" s="7">
        <v>4725003084</v>
      </c>
      <c r="D132" s="31">
        <v>120</v>
      </c>
      <c r="E132" s="52">
        <v>2</v>
      </c>
      <c r="F132" s="6"/>
      <c r="G132" s="11"/>
      <c r="H132" s="77"/>
      <c r="I132" s="11" t="s">
        <v>260</v>
      </c>
      <c r="J132" s="11"/>
      <c r="K132" s="26">
        <v>45657</v>
      </c>
      <c r="L132" s="9" t="s">
        <v>44</v>
      </c>
      <c r="M132" s="32">
        <v>0</v>
      </c>
      <c r="N132" s="32">
        <v>0</v>
      </c>
      <c r="O132" s="32">
        <v>0</v>
      </c>
      <c r="P132" s="32">
        <v>0</v>
      </c>
      <c r="Q132" s="7" t="s">
        <v>350</v>
      </c>
    </row>
    <row r="133" spans="1:17" s="2" customFormat="1" ht="41.25" customHeight="1" x14ac:dyDescent="0.25">
      <c r="A133" s="5">
        <f t="shared" si="8"/>
        <v>117</v>
      </c>
      <c r="B133" s="5" t="s">
        <v>185</v>
      </c>
      <c r="C133" s="7">
        <v>4725484500</v>
      </c>
      <c r="D133" s="31">
        <v>250</v>
      </c>
      <c r="E133" s="52">
        <v>2</v>
      </c>
      <c r="F133" s="77"/>
      <c r="G133" s="77"/>
      <c r="H133" s="77"/>
      <c r="I133" s="11" t="s">
        <v>260</v>
      </c>
      <c r="J133" s="77"/>
      <c r="K133" s="26">
        <v>45657</v>
      </c>
      <c r="L133" s="9" t="s">
        <v>44</v>
      </c>
      <c r="M133" s="32">
        <v>100</v>
      </c>
      <c r="N133" s="9" t="s">
        <v>44</v>
      </c>
      <c r="O133" s="9" t="s">
        <v>44</v>
      </c>
      <c r="P133" s="9" t="s">
        <v>44</v>
      </c>
      <c r="Q133" s="7" t="s">
        <v>350</v>
      </c>
    </row>
    <row r="134" spans="1:17" s="2" customFormat="1" ht="41.25" customHeight="1" x14ac:dyDescent="0.25">
      <c r="A134" s="5">
        <f t="shared" si="8"/>
        <v>118</v>
      </c>
      <c r="B134" s="5" t="s">
        <v>186</v>
      </c>
      <c r="C134" s="7">
        <v>4725484405</v>
      </c>
      <c r="D134" s="31">
        <v>100</v>
      </c>
      <c r="E134" s="52">
        <v>4</v>
      </c>
      <c r="F134" s="77"/>
      <c r="G134" s="77"/>
      <c r="H134" s="77"/>
      <c r="I134" s="11" t="s">
        <v>260</v>
      </c>
      <c r="J134" s="77"/>
      <c r="K134" s="26">
        <v>45657</v>
      </c>
      <c r="L134" s="9" t="s">
        <v>44</v>
      </c>
      <c r="M134" s="9" t="s">
        <v>44</v>
      </c>
      <c r="N134" s="9" t="s">
        <v>44</v>
      </c>
      <c r="O134" s="9" t="s">
        <v>44</v>
      </c>
      <c r="P134" s="9" t="s">
        <v>44</v>
      </c>
      <c r="Q134" s="7" t="s">
        <v>350</v>
      </c>
    </row>
    <row r="135" spans="1:17" s="20" customFormat="1" ht="45" x14ac:dyDescent="0.25">
      <c r="A135" s="5">
        <f t="shared" si="8"/>
        <v>119</v>
      </c>
      <c r="B135" s="5" t="s">
        <v>182</v>
      </c>
      <c r="C135" s="7">
        <v>4725484701</v>
      </c>
      <c r="D135" s="31">
        <v>100</v>
      </c>
      <c r="E135" s="52">
        <v>0</v>
      </c>
      <c r="F135" s="6"/>
      <c r="G135" s="11"/>
      <c r="H135" s="11"/>
      <c r="I135" s="11"/>
      <c r="J135" s="11" t="s">
        <v>260</v>
      </c>
      <c r="K135" s="26">
        <v>45657</v>
      </c>
      <c r="L135" s="9" t="s">
        <v>44</v>
      </c>
      <c r="M135" s="9" t="s">
        <v>44</v>
      </c>
      <c r="N135" s="9" t="s">
        <v>44</v>
      </c>
      <c r="O135" s="9" t="s">
        <v>44</v>
      </c>
      <c r="P135" s="9" t="s">
        <v>44</v>
      </c>
      <c r="Q135" s="7" t="s">
        <v>350</v>
      </c>
    </row>
    <row r="136" spans="1:17" s="15" customFormat="1" ht="65.25" customHeight="1" x14ac:dyDescent="0.25">
      <c r="A136" s="5">
        <f t="shared" si="8"/>
        <v>120</v>
      </c>
      <c r="B136" s="5" t="s">
        <v>300</v>
      </c>
      <c r="C136" s="7">
        <v>4720013120</v>
      </c>
      <c r="D136" s="31"/>
      <c r="E136" s="52">
        <v>0</v>
      </c>
      <c r="F136" s="77"/>
      <c r="G136" s="11"/>
      <c r="H136" s="11"/>
      <c r="I136" s="77"/>
      <c r="J136" s="11" t="s">
        <v>260</v>
      </c>
      <c r="K136" s="26">
        <v>45657</v>
      </c>
      <c r="L136" s="9" t="s">
        <v>44</v>
      </c>
      <c r="M136" s="9" t="s">
        <v>44</v>
      </c>
      <c r="N136" s="9" t="s">
        <v>44</v>
      </c>
      <c r="O136" s="9" t="s">
        <v>44</v>
      </c>
      <c r="P136" s="9" t="s">
        <v>44</v>
      </c>
      <c r="Q136" s="7" t="s">
        <v>350</v>
      </c>
    </row>
    <row r="137" spans="1:17" s="33" customFormat="1" ht="35.25" customHeight="1" x14ac:dyDescent="0.25">
      <c r="A137" s="98" t="s">
        <v>325</v>
      </c>
      <c r="B137" s="98" t="s">
        <v>53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s="2" customFormat="1" ht="45" x14ac:dyDescent="0.25">
      <c r="A138" s="5">
        <v>121</v>
      </c>
      <c r="B138" s="5" t="s">
        <v>191</v>
      </c>
      <c r="C138" s="5">
        <v>4710002225</v>
      </c>
      <c r="D138" s="8">
        <v>35</v>
      </c>
      <c r="E138" s="52">
        <v>12</v>
      </c>
      <c r="F138" s="11"/>
      <c r="G138" s="11"/>
      <c r="H138" s="11"/>
      <c r="I138" s="11" t="s">
        <v>260</v>
      </c>
      <c r="J138" s="11"/>
      <c r="K138" s="26">
        <v>45657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7" t="s">
        <v>350</v>
      </c>
    </row>
    <row r="139" spans="1:17" s="2" customFormat="1" ht="30" x14ac:dyDescent="0.25">
      <c r="A139" s="5">
        <f t="shared" ref="A139:A152" si="9">A138+1</f>
        <v>122</v>
      </c>
      <c r="B139" s="5" t="s">
        <v>192</v>
      </c>
      <c r="C139" s="5">
        <v>4710005890</v>
      </c>
      <c r="D139" s="8">
        <v>100</v>
      </c>
      <c r="E139" s="52">
        <v>16</v>
      </c>
      <c r="F139" s="11"/>
      <c r="G139" s="11"/>
      <c r="H139" s="11"/>
      <c r="I139" s="11" t="s">
        <v>260</v>
      </c>
      <c r="J139" s="11"/>
      <c r="K139" s="26">
        <v>45657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7" t="s">
        <v>350</v>
      </c>
    </row>
    <row r="140" spans="1:17" s="2" customFormat="1" ht="30" x14ac:dyDescent="0.25">
      <c r="A140" s="5">
        <f t="shared" si="9"/>
        <v>123</v>
      </c>
      <c r="B140" s="5" t="s">
        <v>213</v>
      </c>
      <c r="C140" s="5">
        <v>4710002828</v>
      </c>
      <c r="D140" s="8">
        <v>316.89999999999998</v>
      </c>
      <c r="E140" s="52">
        <v>31</v>
      </c>
      <c r="F140" s="11"/>
      <c r="G140" s="11"/>
      <c r="H140" s="11"/>
      <c r="I140" s="11" t="s">
        <v>260</v>
      </c>
      <c r="J140" s="11"/>
      <c r="K140" s="26">
        <v>45657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7" t="s">
        <v>350</v>
      </c>
    </row>
    <row r="141" spans="1:17" s="2" customFormat="1" ht="45" x14ac:dyDescent="0.25">
      <c r="A141" s="5">
        <f t="shared" si="9"/>
        <v>124</v>
      </c>
      <c r="B141" s="5" t="s">
        <v>194</v>
      </c>
      <c r="C141" s="5">
        <v>4710022870</v>
      </c>
      <c r="D141" s="8">
        <v>8388</v>
      </c>
      <c r="E141" s="52">
        <v>41</v>
      </c>
      <c r="F141" s="11"/>
      <c r="G141" s="11"/>
      <c r="H141" s="11"/>
      <c r="I141" s="11" t="s">
        <v>260</v>
      </c>
      <c r="J141" s="11"/>
      <c r="K141" s="26">
        <v>45657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7" t="s">
        <v>350</v>
      </c>
    </row>
    <row r="142" spans="1:17" s="2" customFormat="1" ht="30" x14ac:dyDescent="0.25">
      <c r="A142" s="5">
        <f t="shared" si="9"/>
        <v>125</v>
      </c>
      <c r="B142" s="5" t="s">
        <v>193</v>
      </c>
      <c r="C142" s="5">
        <v>4710010674</v>
      </c>
      <c r="D142" s="8">
        <v>103.3</v>
      </c>
      <c r="E142" s="52">
        <v>16</v>
      </c>
      <c r="F142" s="11"/>
      <c r="G142" s="11"/>
      <c r="H142" s="11"/>
      <c r="I142" s="11" t="s">
        <v>260</v>
      </c>
      <c r="J142" s="11"/>
      <c r="K142" s="26">
        <v>45657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7" t="s">
        <v>350</v>
      </c>
    </row>
    <row r="143" spans="1:17" s="2" customFormat="1" ht="57" x14ac:dyDescent="0.25">
      <c r="A143" s="5">
        <f t="shared" si="9"/>
        <v>126</v>
      </c>
      <c r="B143" s="5" t="s">
        <v>200</v>
      </c>
      <c r="C143" s="5">
        <v>4710030737</v>
      </c>
      <c r="D143" s="8">
        <v>141.55000000000001</v>
      </c>
      <c r="E143" s="52">
        <v>0</v>
      </c>
      <c r="F143" s="11"/>
      <c r="G143" s="11"/>
      <c r="H143" s="6" t="s">
        <v>307</v>
      </c>
      <c r="I143" s="11"/>
      <c r="J143" s="11"/>
      <c r="K143" s="26"/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7" t="s">
        <v>350</v>
      </c>
    </row>
    <row r="144" spans="1:17" s="2" customFormat="1" ht="45" x14ac:dyDescent="0.25">
      <c r="A144" s="5">
        <f t="shared" si="9"/>
        <v>127</v>
      </c>
      <c r="B144" s="5" t="s">
        <v>196</v>
      </c>
      <c r="C144" s="5">
        <v>4710026836</v>
      </c>
      <c r="D144" s="8">
        <v>236.1</v>
      </c>
      <c r="E144" s="52">
        <v>0</v>
      </c>
      <c r="F144" s="11"/>
      <c r="G144" s="11"/>
      <c r="H144" s="11"/>
      <c r="I144" s="11"/>
      <c r="J144" s="11" t="s">
        <v>260</v>
      </c>
      <c r="K144" s="26">
        <v>45657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7" t="s">
        <v>350</v>
      </c>
    </row>
    <row r="145" spans="1:17" s="2" customFormat="1" ht="45" x14ac:dyDescent="0.25">
      <c r="A145" s="5">
        <f t="shared" si="9"/>
        <v>128</v>
      </c>
      <c r="B145" s="5" t="s">
        <v>201</v>
      </c>
      <c r="C145" s="5">
        <v>4710032068</v>
      </c>
      <c r="D145" s="8">
        <v>2431.85</v>
      </c>
      <c r="E145" s="52">
        <v>38</v>
      </c>
      <c r="F145" s="11"/>
      <c r="G145" s="11"/>
      <c r="H145" s="11"/>
      <c r="I145" s="11" t="s">
        <v>260</v>
      </c>
      <c r="J145" s="11"/>
      <c r="K145" s="26">
        <v>45657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7" t="s">
        <v>350</v>
      </c>
    </row>
    <row r="146" spans="1:17" s="2" customFormat="1" ht="45" x14ac:dyDescent="0.25">
      <c r="A146" s="5">
        <f t="shared" si="9"/>
        <v>129</v>
      </c>
      <c r="B146" s="5" t="s">
        <v>195</v>
      </c>
      <c r="C146" s="5">
        <v>4710026804</v>
      </c>
      <c r="D146" s="8">
        <v>691.75</v>
      </c>
      <c r="E146" s="52">
        <v>0</v>
      </c>
      <c r="F146" s="11"/>
      <c r="G146" s="11"/>
      <c r="H146" s="11"/>
      <c r="I146" s="11"/>
      <c r="J146" s="11" t="s">
        <v>260</v>
      </c>
      <c r="K146" s="26">
        <v>44926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7" t="s">
        <v>350</v>
      </c>
    </row>
    <row r="147" spans="1:17" s="2" customFormat="1" ht="75" x14ac:dyDescent="0.25">
      <c r="A147" s="5">
        <f t="shared" si="9"/>
        <v>130</v>
      </c>
      <c r="B147" s="5" t="s">
        <v>198</v>
      </c>
      <c r="C147" s="5">
        <v>4710028840</v>
      </c>
      <c r="D147" s="8">
        <v>1.81</v>
      </c>
      <c r="E147" s="52">
        <v>5</v>
      </c>
      <c r="F147" s="11"/>
      <c r="G147" s="11"/>
      <c r="H147" s="11"/>
      <c r="I147" s="11" t="s">
        <v>260</v>
      </c>
      <c r="J147" s="11"/>
      <c r="K147" s="26">
        <v>45657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7" t="s">
        <v>350</v>
      </c>
    </row>
    <row r="148" spans="1:17" s="2" customFormat="1" ht="55.5" customHeight="1" x14ac:dyDescent="0.25">
      <c r="A148" s="5">
        <f t="shared" si="9"/>
        <v>131</v>
      </c>
      <c r="B148" s="5" t="s">
        <v>197</v>
      </c>
      <c r="C148" s="7">
        <v>4710026868</v>
      </c>
      <c r="D148" s="31">
        <v>407.8</v>
      </c>
      <c r="E148" s="52">
        <v>1</v>
      </c>
      <c r="F148" s="11"/>
      <c r="G148" s="11"/>
      <c r="H148" s="11"/>
      <c r="I148" s="11" t="s">
        <v>260</v>
      </c>
      <c r="J148" s="11"/>
      <c r="K148" s="26">
        <v>45657</v>
      </c>
      <c r="L148" s="32">
        <v>50</v>
      </c>
      <c r="M148" s="9" t="s">
        <v>44</v>
      </c>
      <c r="N148" s="9" t="s">
        <v>44</v>
      </c>
      <c r="O148" s="32">
        <v>50</v>
      </c>
      <c r="P148" s="9" t="s">
        <v>44</v>
      </c>
      <c r="Q148" s="7" t="s">
        <v>350</v>
      </c>
    </row>
    <row r="149" spans="1:17" s="2" customFormat="1" ht="55.5" customHeight="1" x14ac:dyDescent="0.25">
      <c r="A149" s="90">
        <f t="shared" si="9"/>
        <v>132</v>
      </c>
      <c r="B149" s="133" t="s">
        <v>199</v>
      </c>
      <c r="C149" s="7">
        <v>4710028872</v>
      </c>
      <c r="D149" s="94">
        <v>1161.2</v>
      </c>
      <c r="E149" s="52">
        <v>3</v>
      </c>
      <c r="F149" s="92"/>
      <c r="G149" s="92"/>
      <c r="H149" s="92"/>
      <c r="I149" s="92" t="s">
        <v>260</v>
      </c>
      <c r="J149" s="92"/>
      <c r="K149" s="26">
        <v>45657</v>
      </c>
      <c r="L149" s="32">
        <v>0</v>
      </c>
      <c r="M149" s="9" t="s">
        <v>44</v>
      </c>
      <c r="N149" s="9" t="s">
        <v>44</v>
      </c>
      <c r="O149" s="32"/>
      <c r="P149" s="9" t="s">
        <v>44</v>
      </c>
      <c r="Q149" s="7" t="s">
        <v>350</v>
      </c>
    </row>
    <row r="150" spans="1:17" s="33" customFormat="1" ht="35.25" customHeight="1" x14ac:dyDescent="0.25">
      <c r="A150" s="98" t="s">
        <v>409</v>
      </c>
      <c r="B150" s="98" t="s">
        <v>53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1:17" s="2" customFormat="1" ht="63.75" customHeight="1" x14ac:dyDescent="0.25">
      <c r="A151" s="90">
        <v>133</v>
      </c>
      <c r="B151" s="133" t="s">
        <v>61</v>
      </c>
      <c r="C151" s="51" t="s">
        <v>62</v>
      </c>
      <c r="D151" s="94">
        <v>25</v>
      </c>
      <c r="E151" s="52">
        <v>11</v>
      </c>
      <c r="F151" s="92"/>
      <c r="G151" s="92"/>
      <c r="H151" s="92"/>
      <c r="I151" s="92" t="s">
        <v>260</v>
      </c>
      <c r="J151" s="92"/>
      <c r="K151" s="26">
        <v>45657</v>
      </c>
      <c r="L151" s="9" t="s">
        <v>44</v>
      </c>
      <c r="M151" s="9" t="s">
        <v>44</v>
      </c>
      <c r="N151" s="9" t="s">
        <v>44</v>
      </c>
      <c r="O151" s="32">
        <v>50</v>
      </c>
      <c r="P151" s="9" t="s">
        <v>44</v>
      </c>
      <c r="Q151" s="7" t="s">
        <v>350</v>
      </c>
    </row>
    <row r="152" spans="1:17" s="2" customFormat="1" ht="63.75" customHeight="1" x14ac:dyDescent="0.25">
      <c r="A152" s="93">
        <f t="shared" si="9"/>
        <v>134</v>
      </c>
      <c r="B152" s="139" t="s">
        <v>63</v>
      </c>
      <c r="C152" s="140" t="s">
        <v>64</v>
      </c>
      <c r="D152" s="141">
        <v>91</v>
      </c>
      <c r="E152" s="62">
        <v>12</v>
      </c>
      <c r="F152" s="73"/>
      <c r="G152" s="73"/>
      <c r="H152" s="73"/>
      <c r="I152" s="73" t="s">
        <v>260</v>
      </c>
      <c r="J152" s="73"/>
      <c r="K152" s="142">
        <v>45657</v>
      </c>
      <c r="L152" s="64" t="s">
        <v>44</v>
      </c>
      <c r="M152" s="64" t="s">
        <v>44</v>
      </c>
      <c r="N152" s="64" t="s">
        <v>44</v>
      </c>
      <c r="O152" s="42">
        <v>50</v>
      </c>
      <c r="P152" s="64" t="s">
        <v>44</v>
      </c>
      <c r="Q152" s="65" t="s">
        <v>350</v>
      </c>
    </row>
    <row r="153" spans="1:17" s="33" customFormat="1" ht="108" customHeight="1" x14ac:dyDescent="0.2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</row>
    <row r="154" spans="1:17" s="33" customFormat="1" ht="35.25" customHeight="1" x14ac:dyDescent="0.25">
      <c r="A154" s="98" t="s">
        <v>320</v>
      </c>
      <c r="B154" s="98" t="s">
        <v>53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1:17" s="21" customFormat="1" ht="90" x14ac:dyDescent="0.25">
      <c r="A155" s="7">
        <v>135</v>
      </c>
      <c r="B155" s="5" t="s">
        <v>14</v>
      </c>
      <c r="C155" s="7">
        <v>4712123465</v>
      </c>
      <c r="D155" s="31">
        <v>100</v>
      </c>
      <c r="E155" s="52">
        <v>86</v>
      </c>
      <c r="F155" s="11"/>
      <c r="G155" s="11"/>
      <c r="H155" s="11"/>
      <c r="I155" s="11" t="s">
        <v>260</v>
      </c>
      <c r="J155" s="11"/>
      <c r="K155" s="26">
        <v>45657</v>
      </c>
      <c r="L155" s="9" t="s">
        <v>44</v>
      </c>
      <c r="M155" s="9" t="s">
        <v>44</v>
      </c>
      <c r="N155" s="9" t="s">
        <v>44</v>
      </c>
      <c r="O155" s="9" t="s">
        <v>44</v>
      </c>
      <c r="P155" s="9" t="s">
        <v>44</v>
      </c>
      <c r="Q155" s="7" t="s">
        <v>350</v>
      </c>
    </row>
    <row r="156" spans="1:17" s="40" customFormat="1" ht="1.5" customHeight="1" x14ac:dyDescent="0.25">
      <c r="A156" s="66"/>
      <c r="B156" s="66"/>
      <c r="C156" s="67"/>
      <c r="D156" s="74"/>
      <c r="E156" s="67"/>
      <c r="F156" s="75"/>
      <c r="G156" s="75"/>
      <c r="H156" s="75"/>
      <c r="I156" s="75"/>
      <c r="J156" s="75"/>
      <c r="K156" s="76"/>
      <c r="L156" s="43"/>
      <c r="M156" s="43"/>
      <c r="N156" s="43"/>
      <c r="O156" s="43"/>
      <c r="P156" s="43"/>
      <c r="Q156" s="68"/>
    </row>
    <row r="157" spans="1:17" s="21" customFormat="1" ht="105" x14ac:dyDescent="0.25">
      <c r="A157" s="5">
        <f>A155+1</f>
        <v>136</v>
      </c>
      <c r="B157" s="5" t="s">
        <v>16</v>
      </c>
      <c r="C157" s="7">
        <v>4712020340</v>
      </c>
      <c r="D157" s="31">
        <v>100</v>
      </c>
      <c r="E157" s="52">
        <v>0</v>
      </c>
      <c r="F157" s="11"/>
      <c r="G157" s="11" t="s">
        <v>369</v>
      </c>
      <c r="H157" s="11"/>
      <c r="I157" s="11"/>
      <c r="J157" s="11"/>
      <c r="K157" s="26">
        <v>45657</v>
      </c>
      <c r="L157" s="9" t="s">
        <v>44</v>
      </c>
      <c r="M157" s="9" t="s">
        <v>44</v>
      </c>
      <c r="N157" s="9" t="s">
        <v>44</v>
      </c>
      <c r="O157" s="9" t="s">
        <v>44</v>
      </c>
      <c r="P157" s="9" t="s">
        <v>44</v>
      </c>
      <c r="Q157" s="7" t="s">
        <v>350</v>
      </c>
    </row>
    <row r="158" spans="1:17" s="21" customFormat="1" ht="75" x14ac:dyDescent="0.25">
      <c r="A158" s="5">
        <f>A157+1</f>
        <v>137</v>
      </c>
      <c r="B158" s="5" t="s">
        <v>22</v>
      </c>
      <c r="C158" s="7">
        <v>4712000375</v>
      </c>
      <c r="D158" s="31">
        <v>102</v>
      </c>
      <c r="E158" s="52">
        <v>19</v>
      </c>
      <c r="F158" s="11"/>
      <c r="G158" s="11"/>
      <c r="H158" s="11"/>
      <c r="I158" s="11" t="s">
        <v>260</v>
      </c>
      <c r="J158" s="11"/>
      <c r="K158" s="26">
        <v>45657</v>
      </c>
      <c r="L158" s="9" t="s">
        <v>44</v>
      </c>
      <c r="M158" s="9" t="s">
        <v>44</v>
      </c>
      <c r="N158" s="9" t="s">
        <v>44</v>
      </c>
      <c r="O158" s="9" t="s">
        <v>44</v>
      </c>
      <c r="P158" s="9" t="s">
        <v>44</v>
      </c>
      <c r="Q158" s="7" t="s">
        <v>350</v>
      </c>
    </row>
    <row r="159" spans="1:17" s="21" customFormat="1" ht="75" x14ac:dyDescent="0.25">
      <c r="A159" s="5">
        <f t="shared" ref="A159:A188" si="10">A158+1</f>
        <v>138</v>
      </c>
      <c r="B159" s="5" t="s">
        <v>15</v>
      </c>
      <c r="C159" s="7">
        <v>4712125342</v>
      </c>
      <c r="D159" s="31">
        <v>100</v>
      </c>
      <c r="E159" s="52">
        <v>0</v>
      </c>
      <c r="F159" s="11"/>
      <c r="G159" s="6" t="s">
        <v>370</v>
      </c>
      <c r="H159" s="11"/>
      <c r="I159" s="11"/>
      <c r="J159" s="11"/>
      <c r="K159" s="26">
        <v>43843</v>
      </c>
      <c r="L159" s="9" t="s">
        <v>44</v>
      </c>
      <c r="M159" s="9" t="s">
        <v>44</v>
      </c>
      <c r="N159" s="9" t="s">
        <v>44</v>
      </c>
      <c r="O159" s="9" t="s">
        <v>44</v>
      </c>
      <c r="P159" s="9" t="s">
        <v>44</v>
      </c>
      <c r="Q159" s="7" t="s">
        <v>350</v>
      </c>
    </row>
    <row r="160" spans="1:17" s="21" customFormat="1" ht="75" x14ac:dyDescent="0.25">
      <c r="A160" s="5">
        <f t="shared" si="10"/>
        <v>139</v>
      </c>
      <c r="B160" s="5" t="s">
        <v>202</v>
      </c>
      <c r="C160" s="7">
        <v>4712022890</v>
      </c>
      <c r="D160" s="31">
        <v>100</v>
      </c>
      <c r="E160" s="52">
        <v>4</v>
      </c>
      <c r="F160" s="11"/>
      <c r="G160" s="11"/>
      <c r="H160" s="11"/>
      <c r="I160" s="11" t="s">
        <v>260</v>
      </c>
      <c r="J160" s="11"/>
      <c r="K160" s="26">
        <v>45657</v>
      </c>
      <c r="L160" s="9" t="s">
        <v>44</v>
      </c>
      <c r="M160" s="9" t="s">
        <v>44</v>
      </c>
      <c r="N160" s="9" t="s">
        <v>44</v>
      </c>
      <c r="O160" s="9" t="s">
        <v>44</v>
      </c>
      <c r="P160" s="9" t="s">
        <v>44</v>
      </c>
      <c r="Q160" s="7" t="s">
        <v>350</v>
      </c>
    </row>
    <row r="161" spans="1:17" s="21" customFormat="1" ht="90" x14ac:dyDescent="0.25">
      <c r="A161" s="5">
        <f t="shared" si="10"/>
        <v>140</v>
      </c>
      <c r="B161" s="5" t="s">
        <v>26</v>
      </c>
      <c r="C161" s="7">
        <v>4712001989</v>
      </c>
      <c r="D161" s="31">
        <v>135</v>
      </c>
      <c r="E161" s="52">
        <v>0</v>
      </c>
      <c r="F161" s="11"/>
      <c r="G161" s="11"/>
      <c r="H161" s="11"/>
      <c r="I161" s="5"/>
      <c r="J161" s="6" t="s">
        <v>371</v>
      </c>
      <c r="K161" s="26">
        <v>43976</v>
      </c>
      <c r="L161" s="9" t="s">
        <v>44</v>
      </c>
      <c r="M161" s="9" t="s">
        <v>44</v>
      </c>
      <c r="N161" s="9" t="s">
        <v>44</v>
      </c>
      <c r="O161" s="9" t="s">
        <v>44</v>
      </c>
      <c r="P161" s="9" t="s">
        <v>44</v>
      </c>
      <c r="Q161" s="7" t="s">
        <v>350</v>
      </c>
    </row>
    <row r="162" spans="1:17" s="21" customFormat="1" ht="90" x14ac:dyDescent="0.25">
      <c r="A162" s="5">
        <f t="shared" si="10"/>
        <v>141</v>
      </c>
      <c r="B162" s="5" t="s">
        <v>17</v>
      </c>
      <c r="C162" s="7">
        <v>4712027169</v>
      </c>
      <c r="D162" s="31">
        <v>100</v>
      </c>
      <c r="E162" s="52">
        <v>14</v>
      </c>
      <c r="F162" s="11"/>
      <c r="G162" s="11"/>
      <c r="H162" s="11"/>
      <c r="I162" s="11" t="s">
        <v>260</v>
      </c>
      <c r="J162" s="11"/>
      <c r="K162" s="26">
        <v>45657</v>
      </c>
      <c r="L162" s="9" t="s">
        <v>44</v>
      </c>
      <c r="M162" s="9" t="s">
        <v>44</v>
      </c>
      <c r="N162" s="9" t="s">
        <v>44</v>
      </c>
      <c r="O162" s="9" t="s">
        <v>44</v>
      </c>
      <c r="P162" s="9" t="s">
        <v>44</v>
      </c>
      <c r="Q162" s="7" t="s">
        <v>350</v>
      </c>
    </row>
    <row r="163" spans="1:17" s="21" customFormat="1" ht="105" x14ac:dyDescent="0.25">
      <c r="A163" s="5">
        <f t="shared" si="10"/>
        <v>142</v>
      </c>
      <c r="B163" s="5" t="s">
        <v>203</v>
      </c>
      <c r="C163" s="7">
        <v>4712012821</v>
      </c>
      <c r="D163" s="31">
        <v>300</v>
      </c>
      <c r="E163" s="52">
        <v>0</v>
      </c>
      <c r="F163" s="11"/>
      <c r="G163" s="11"/>
      <c r="H163" s="11"/>
      <c r="I163" s="11" t="s">
        <v>260</v>
      </c>
      <c r="J163" s="11"/>
      <c r="K163" s="26">
        <v>45657</v>
      </c>
      <c r="L163" s="32">
        <v>360</v>
      </c>
      <c r="M163" s="9" t="s">
        <v>44</v>
      </c>
      <c r="N163" s="9" t="s">
        <v>44</v>
      </c>
      <c r="O163" s="32">
        <v>60</v>
      </c>
      <c r="P163" s="32">
        <v>300</v>
      </c>
      <c r="Q163" s="7" t="s">
        <v>350</v>
      </c>
    </row>
    <row r="164" spans="1:17" s="21" customFormat="1" ht="120" x14ac:dyDescent="0.25">
      <c r="A164" s="5">
        <f t="shared" si="10"/>
        <v>143</v>
      </c>
      <c r="B164" s="5" t="s">
        <v>18</v>
      </c>
      <c r="C164" s="7">
        <v>4712023580</v>
      </c>
      <c r="D164" s="31">
        <v>281</v>
      </c>
      <c r="E164" s="52">
        <v>31</v>
      </c>
      <c r="F164" s="11"/>
      <c r="G164" s="11"/>
      <c r="H164" s="11"/>
      <c r="I164" s="11" t="s">
        <v>260</v>
      </c>
      <c r="J164" s="11"/>
      <c r="K164" s="26">
        <v>45657</v>
      </c>
      <c r="L164" s="9" t="s">
        <v>44</v>
      </c>
      <c r="M164" s="9" t="s">
        <v>44</v>
      </c>
      <c r="N164" s="9" t="s">
        <v>44</v>
      </c>
      <c r="O164" s="9" t="s">
        <v>44</v>
      </c>
      <c r="P164" s="9" t="s">
        <v>44</v>
      </c>
      <c r="Q164" s="7" t="s">
        <v>350</v>
      </c>
    </row>
    <row r="165" spans="1:17" s="21" customFormat="1" ht="105" x14ac:dyDescent="0.25">
      <c r="A165" s="5">
        <f t="shared" si="10"/>
        <v>144</v>
      </c>
      <c r="B165" s="5" t="s">
        <v>27</v>
      </c>
      <c r="C165" s="7">
        <v>4712025919</v>
      </c>
      <c r="D165" s="31">
        <v>100</v>
      </c>
      <c r="E165" s="52">
        <v>38</v>
      </c>
      <c r="F165" s="11"/>
      <c r="G165" s="11"/>
      <c r="H165" s="11"/>
      <c r="I165" s="11" t="s">
        <v>260</v>
      </c>
      <c r="J165" s="11"/>
      <c r="K165" s="26">
        <v>45657</v>
      </c>
      <c r="L165" s="32">
        <v>110</v>
      </c>
      <c r="M165" s="9" t="s">
        <v>44</v>
      </c>
      <c r="N165" s="9" t="s">
        <v>44</v>
      </c>
      <c r="O165" s="9" t="s">
        <v>44</v>
      </c>
      <c r="P165" s="32">
        <v>110</v>
      </c>
      <c r="Q165" s="7" t="s">
        <v>350</v>
      </c>
    </row>
    <row r="166" spans="1:17" s="21" customFormat="1" ht="105" x14ac:dyDescent="0.25">
      <c r="A166" s="5">
        <f>A165+1</f>
        <v>145</v>
      </c>
      <c r="B166" s="5" t="s">
        <v>28</v>
      </c>
      <c r="C166" s="7">
        <v>4712014307</v>
      </c>
      <c r="D166" s="31">
        <v>105</v>
      </c>
      <c r="E166" s="52">
        <v>0</v>
      </c>
      <c r="F166" s="11"/>
      <c r="G166" s="11"/>
      <c r="H166" s="6" t="s">
        <v>308</v>
      </c>
      <c r="I166" s="11"/>
      <c r="J166" s="11"/>
      <c r="K166" s="11"/>
      <c r="L166" s="32">
        <v>676</v>
      </c>
      <c r="M166" s="32">
        <v>500</v>
      </c>
      <c r="N166" s="9" t="s">
        <v>44</v>
      </c>
      <c r="O166" s="9" t="s">
        <v>44</v>
      </c>
      <c r="P166" s="32">
        <v>176</v>
      </c>
      <c r="Q166" s="7" t="s">
        <v>350</v>
      </c>
    </row>
    <row r="167" spans="1:17" s="21" customFormat="1" ht="105" x14ac:dyDescent="0.25">
      <c r="A167" s="5">
        <f>A166+1</f>
        <v>146</v>
      </c>
      <c r="B167" s="5" t="s">
        <v>19</v>
      </c>
      <c r="C167" s="7">
        <v>4712024390</v>
      </c>
      <c r="D167" s="31">
        <v>17971.900000000001</v>
      </c>
      <c r="E167" s="52">
        <v>1</v>
      </c>
      <c r="F167" s="11"/>
      <c r="G167" s="11"/>
      <c r="H167" s="11"/>
      <c r="I167" s="11" t="s">
        <v>260</v>
      </c>
      <c r="J167" s="11"/>
      <c r="K167" s="26">
        <v>45657</v>
      </c>
      <c r="L167" s="32">
        <v>120</v>
      </c>
      <c r="M167" s="32">
        <v>10</v>
      </c>
      <c r="N167" s="32">
        <v>10</v>
      </c>
      <c r="O167" s="9" t="s">
        <v>44</v>
      </c>
      <c r="P167" s="32">
        <v>100</v>
      </c>
      <c r="Q167" s="7" t="s">
        <v>350</v>
      </c>
    </row>
    <row r="168" spans="1:17" s="33" customFormat="1" ht="35.25" customHeight="1" x14ac:dyDescent="0.25">
      <c r="A168" s="98" t="s">
        <v>324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1:17" s="22" customFormat="1" ht="75" x14ac:dyDescent="0.25">
      <c r="A169" s="5">
        <v>147</v>
      </c>
      <c r="B169" s="5" t="s">
        <v>204</v>
      </c>
      <c r="C169" s="69">
        <v>4713001741</v>
      </c>
      <c r="D169" s="8">
        <v>100</v>
      </c>
      <c r="E169" s="52">
        <v>44</v>
      </c>
      <c r="F169" s="6"/>
      <c r="G169" s="6"/>
      <c r="H169" s="6"/>
      <c r="I169" s="11" t="s">
        <v>260</v>
      </c>
      <c r="J169" s="6"/>
      <c r="K169" s="29">
        <v>45657</v>
      </c>
      <c r="L169" s="9">
        <v>300</v>
      </c>
      <c r="M169" s="9">
        <v>200</v>
      </c>
      <c r="N169" s="9">
        <v>100</v>
      </c>
      <c r="O169" s="9">
        <v>0</v>
      </c>
      <c r="P169" s="9">
        <v>0</v>
      </c>
      <c r="Q169" s="7" t="s">
        <v>350</v>
      </c>
    </row>
    <row r="170" spans="1:17" s="22" customFormat="1" ht="60" x14ac:dyDescent="0.25">
      <c r="A170" s="5">
        <f>A169+1</f>
        <v>148</v>
      </c>
      <c r="B170" s="5" t="s">
        <v>55</v>
      </c>
      <c r="C170" s="5">
        <v>4713006524</v>
      </c>
      <c r="D170" s="8">
        <v>100</v>
      </c>
      <c r="E170" s="52">
        <v>1</v>
      </c>
      <c r="F170" s="6"/>
      <c r="G170" s="11" t="s">
        <v>372</v>
      </c>
      <c r="H170" s="6"/>
      <c r="I170" s="6"/>
      <c r="J170" s="11"/>
      <c r="K170" s="29">
        <v>44561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7" t="s">
        <v>350</v>
      </c>
    </row>
    <row r="171" spans="1:17" s="23" customFormat="1" ht="60" x14ac:dyDescent="0.25">
      <c r="A171" s="5">
        <f t="shared" ref="A171:A172" si="11">A170+1</f>
        <v>149</v>
      </c>
      <c r="B171" s="5" t="s">
        <v>214</v>
      </c>
      <c r="C171" s="7">
        <v>4713006316</v>
      </c>
      <c r="D171" s="31">
        <v>100</v>
      </c>
      <c r="E171" s="52">
        <v>10</v>
      </c>
      <c r="F171" s="6"/>
      <c r="G171" s="6"/>
      <c r="H171" s="6"/>
      <c r="I171" s="11" t="s">
        <v>260</v>
      </c>
      <c r="J171" s="6"/>
      <c r="K171" s="29">
        <v>45657</v>
      </c>
      <c r="L171" s="32">
        <v>50</v>
      </c>
      <c r="M171" s="32">
        <v>0</v>
      </c>
      <c r="N171" s="32">
        <v>50</v>
      </c>
      <c r="O171" s="9">
        <v>0</v>
      </c>
      <c r="P171" s="9">
        <v>0</v>
      </c>
      <c r="Q171" s="7" t="s">
        <v>350</v>
      </c>
    </row>
    <row r="172" spans="1:17" s="24" customFormat="1" ht="45" x14ac:dyDescent="0.2">
      <c r="A172" s="60">
        <f t="shared" si="11"/>
        <v>150</v>
      </c>
      <c r="B172" s="60" t="s">
        <v>54</v>
      </c>
      <c r="C172" s="65">
        <v>4713008673</v>
      </c>
      <c r="D172" s="72">
        <v>1380</v>
      </c>
      <c r="E172" s="62">
        <v>3</v>
      </c>
      <c r="F172" s="63"/>
      <c r="G172" s="63"/>
      <c r="H172" s="63"/>
      <c r="I172" s="73" t="s">
        <v>260</v>
      </c>
      <c r="J172" s="63"/>
      <c r="K172" s="82">
        <v>45657</v>
      </c>
      <c r="L172" s="64" t="s">
        <v>44</v>
      </c>
      <c r="M172" s="64" t="s">
        <v>44</v>
      </c>
      <c r="N172" s="64" t="s">
        <v>44</v>
      </c>
      <c r="O172" s="64" t="s">
        <v>44</v>
      </c>
      <c r="P172" s="64" t="s">
        <v>44</v>
      </c>
      <c r="Q172" s="65" t="s">
        <v>350</v>
      </c>
    </row>
    <row r="173" spans="1:17" s="33" customFormat="1" ht="35.25" customHeight="1" x14ac:dyDescent="0.25">
      <c r="A173" s="98" t="s">
        <v>321</v>
      </c>
      <c r="B173" s="98" t="s">
        <v>53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1:17" s="2" customFormat="1" ht="56.25" customHeight="1" x14ac:dyDescent="0.25">
      <c r="A174" s="7">
        <v>151</v>
      </c>
      <c r="B174" s="5" t="s">
        <v>36</v>
      </c>
      <c r="C174" s="5">
        <v>4714016010</v>
      </c>
      <c r="D174" s="8">
        <v>345</v>
      </c>
      <c r="E174" s="52">
        <v>7</v>
      </c>
      <c r="F174" s="6"/>
      <c r="G174" s="6"/>
      <c r="H174" s="6"/>
      <c r="I174" s="6" t="s">
        <v>272</v>
      </c>
      <c r="J174" s="6"/>
      <c r="K174" s="29">
        <v>45657</v>
      </c>
      <c r="L174" s="9">
        <v>10</v>
      </c>
      <c r="M174" s="9">
        <v>0</v>
      </c>
      <c r="N174" s="9">
        <v>0</v>
      </c>
      <c r="O174" s="9">
        <v>0</v>
      </c>
      <c r="P174" s="9">
        <v>0</v>
      </c>
      <c r="Q174" s="7" t="s">
        <v>350</v>
      </c>
    </row>
    <row r="175" spans="1:17" s="2" customFormat="1" ht="69.75" customHeight="1" x14ac:dyDescent="0.25">
      <c r="A175" s="5">
        <f t="shared" si="10"/>
        <v>152</v>
      </c>
      <c r="B175" s="5" t="s">
        <v>37</v>
      </c>
      <c r="C175" s="5">
        <v>4714018610</v>
      </c>
      <c r="D175" s="8">
        <v>3250</v>
      </c>
      <c r="E175" s="52">
        <v>4</v>
      </c>
      <c r="F175" s="6"/>
      <c r="G175" s="6"/>
      <c r="H175" s="6"/>
      <c r="I175" s="6"/>
      <c r="J175" s="6" t="s">
        <v>260</v>
      </c>
      <c r="K175" s="29">
        <v>45657</v>
      </c>
      <c r="L175" s="9">
        <v>10</v>
      </c>
      <c r="M175" s="9">
        <v>0</v>
      </c>
      <c r="N175" s="9">
        <v>0</v>
      </c>
      <c r="O175" s="9">
        <v>0</v>
      </c>
      <c r="P175" s="9">
        <v>0</v>
      </c>
      <c r="Q175" s="7" t="s">
        <v>350</v>
      </c>
    </row>
    <row r="176" spans="1:17" s="2" customFormat="1" ht="79.5" customHeight="1" x14ac:dyDescent="0.25">
      <c r="A176" s="5">
        <f t="shared" si="10"/>
        <v>153</v>
      </c>
      <c r="B176" s="5" t="s">
        <v>38</v>
      </c>
      <c r="C176" s="5">
        <v>4714003318</v>
      </c>
      <c r="D176" s="8">
        <v>31212</v>
      </c>
      <c r="E176" s="52">
        <v>23</v>
      </c>
      <c r="F176" s="6"/>
      <c r="G176" s="6"/>
      <c r="H176" s="6"/>
      <c r="I176" s="6"/>
      <c r="J176" s="6" t="s">
        <v>39</v>
      </c>
      <c r="K176" s="29">
        <v>44196</v>
      </c>
      <c r="L176" s="9">
        <v>10</v>
      </c>
      <c r="M176" s="9">
        <v>0</v>
      </c>
      <c r="N176" s="9">
        <v>0</v>
      </c>
      <c r="O176" s="9">
        <v>0</v>
      </c>
      <c r="P176" s="9">
        <v>0</v>
      </c>
      <c r="Q176" s="7" t="s">
        <v>350</v>
      </c>
    </row>
    <row r="177" spans="1:17" s="33" customFormat="1" ht="35.25" customHeight="1" x14ac:dyDescent="0.25">
      <c r="A177" s="98" t="s">
        <v>323</v>
      </c>
      <c r="B177" s="98" t="s">
        <v>53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1:17" s="16" customFormat="1" ht="90" x14ac:dyDescent="0.25">
      <c r="A178" s="87">
        <v>154</v>
      </c>
      <c r="B178" s="5" t="s">
        <v>31</v>
      </c>
      <c r="C178" s="5">
        <v>4715001176</v>
      </c>
      <c r="D178" s="8">
        <v>100</v>
      </c>
      <c r="E178" s="52">
        <v>93</v>
      </c>
      <c r="F178" s="6"/>
      <c r="G178" s="6"/>
      <c r="H178" s="6"/>
      <c r="I178" s="6" t="s">
        <v>285</v>
      </c>
      <c r="J178" s="6"/>
      <c r="K178" s="29">
        <v>45657</v>
      </c>
      <c r="L178" s="9">
        <v>1800</v>
      </c>
      <c r="M178" s="9">
        <v>0</v>
      </c>
      <c r="N178" s="9">
        <v>0</v>
      </c>
      <c r="O178" s="9">
        <v>0</v>
      </c>
      <c r="P178" s="9">
        <v>0</v>
      </c>
      <c r="Q178" s="7" t="s">
        <v>350</v>
      </c>
    </row>
    <row r="179" spans="1:17" s="16" customFormat="1" ht="75" x14ac:dyDescent="0.25">
      <c r="A179" s="90">
        <f t="shared" si="10"/>
        <v>155</v>
      </c>
      <c r="B179" s="90" t="s">
        <v>32</v>
      </c>
      <c r="C179" s="90">
        <v>4715005170</v>
      </c>
      <c r="D179" s="8">
        <v>100</v>
      </c>
      <c r="E179" s="52">
        <v>28</v>
      </c>
      <c r="F179" s="91"/>
      <c r="G179" s="91"/>
      <c r="H179" s="91"/>
      <c r="I179" s="91" t="s">
        <v>269</v>
      </c>
      <c r="J179" s="91"/>
      <c r="K179" s="29">
        <v>45657</v>
      </c>
      <c r="L179" s="9">
        <v>5600</v>
      </c>
      <c r="M179" s="9">
        <v>0</v>
      </c>
      <c r="N179" s="9">
        <v>230</v>
      </c>
      <c r="O179" s="9">
        <v>0</v>
      </c>
      <c r="P179" s="9">
        <v>0</v>
      </c>
      <c r="Q179" s="7" t="s">
        <v>350</v>
      </c>
    </row>
    <row r="180" spans="1:17" s="16" customFormat="1" ht="371.25" customHeight="1" x14ac:dyDescent="0.25">
      <c r="A180" s="90">
        <f t="shared" si="10"/>
        <v>156</v>
      </c>
      <c r="B180" s="5" t="s">
        <v>33</v>
      </c>
      <c r="C180" s="5">
        <v>4715012516</v>
      </c>
      <c r="D180" s="8">
        <v>0</v>
      </c>
      <c r="E180" s="52">
        <v>0</v>
      </c>
      <c r="F180" s="6"/>
      <c r="G180" s="6"/>
      <c r="H180" s="6" t="s">
        <v>411</v>
      </c>
      <c r="I180" s="6"/>
      <c r="J180" s="6"/>
      <c r="K180" s="29">
        <v>44561</v>
      </c>
      <c r="L180" s="9">
        <v>128</v>
      </c>
      <c r="M180" s="9">
        <v>0</v>
      </c>
      <c r="N180" s="9">
        <v>0</v>
      </c>
      <c r="O180" s="9">
        <v>0</v>
      </c>
      <c r="P180" s="9">
        <v>0</v>
      </c>
      <c r="Q180" s="7" t="s">
        <v>350</v>
      </c>
    </row>
    <row r="181" spans="1:17" s="33" customFormat="1" ht="35.25" customHeight="1" x14ac:dyDescent="0.25">
      <c r="A181" s="98" t="s">
        <v>322</v>
      </c>
      <c r="B181" s="98" t="s">
        <v>53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 t="s">
        <v>350</v>
      </c>
    </row>
    <row r="182" spans="1:17" s="2" customFormat="1" ht="60" x14ac:dyDescent="0.25">
      <c r="A182" s="7">
        <v>157</v>
      </c>
      <c r="B182" s="5" t="s">
        <v>208</v>
      </c>
      <c r="C182" s="7">
        <v>4716001926</v>
      </c>
      <c r="D182" s="31">
        <v>1000</v>
      </c>
      <c r="E182" s="52">
        <v>36</v>
      </c>
      <c r="F182" s="11"/>
      <c r="G182" s="11"/>
      <c r="H182" s="11"/>
      <c r="I182" s="11" t="s">
        <v>269</v>
      </c>
      <c r="J182" s="11"/>
      <c r="K182" s="26">
        <v>45657</v>
      </c>
      <c r="L182" s="32">
        <v>103.5</v>
      </c>
      <c r="M182" s="32">
        <v>15</v>
      </c>
      <c r="N182" s="32">
        <v>43.4</v>
      </c>
      <c r="O182" s="32">
        <v>23.1</v>
      </c>
      <c r="P182" s="32">
        <v>22</v>
      </c>
      <c r="Q182" s="7" t="s">
        <v>350</v>
      </c>
    </row>
    <row r="183" spans="1:17" s="2" customFormat="1" ht="75" x14ac:dyDescent="0.25">
      <c r="A183" s="5">
        <f t="shared" si="10"/>
        <v>158</v>
      </c>
      <c r="B183" s="5" t="s">
        <v>205</v>
      </c>
      <c r="C183" s="7">
        <v>4716001193</v>
      </c>
      <c r="D183" s="31">
        <v>300</v>
      </c>
      <c r="E183" s="52">
        <v>5</v>
      </c>
      <c r="F183" s="11"/>
      <c r="G183" s="11"/>
      <c r="H183" s="11"/>
      <c r="I183" s="11"/>
      <c r="J183" s="11" t="s">
        <v>260</v>
      </c>
      <c r="K183" s="26">
        <v>45657</v>
      </c>
      <c r="L183" s="32">
        <v>1875</v>
      </c>
      <c r="M183" s="9" t="s">
        <v>44</v>
      </c>
      <c r="N183" s="32">
        <v>50</v>
      </c>
      <c r="O183" s="32">
        <v>0</v>
      </c>
      <c r="P183" s="32">
        <v>0</v>
      </c>
      <c r="Q183" s="7" t="s">
        <v>350</v>
      </c>
    </row>
    <row r="184" spans="1:17" s="2" customFormat="1" ht="90" customHeight="1" x14ac:dyDescent="0.25">
      <c r="A184" s="5">
        <f t="shared" si="10"/>
        <v>159</v>
      </c>
      <c r="B184" s="5" t="s">
        <v>206</v>
      </c>
      <c r="C184" s="7">
        <v>4716011586</v>
      </c>
      <c r="D184" s="31" t="s">
        <v>273</v>
      </c>
      <c r="E184" s="52">
        <v>0</v>
      </c>
      <c r="F184" s="11"/>
      <c r="G184" s="6" t="s">
        <v>373</v>
      </c>
      <c r="H184" s="11"/>
      <c r="I184" s="11"/>
      <c r="J184" s="11"/>
      <c r="K184" s="26">
        <v>44005</v>
      </c>
      <c r="L184" s="9" t="s">
        <v>44</v>
      </c>
      <c r="M184" s="9" t="s">
        <v>44</v>
      </c>
      <c r="N184" s="9" t="s">
        <v>44</v>
      </c>
      <c r="O184" s="9" t="s">
        <v>44</v>
      </c>
      <c r="P184" s="9" t="s">
        <v>44</v>
      </c>
      <c r="Q184" s="7" t="s">
        <v>350</v>
      </c>
    </row>
    <row r="185" spans="1:17" s="2" customFormat="1" ht="75" x14ac:dyDescent="0.25">
      <c r="A185" s="5">
        <f t="shared" si="10"/>
        <v>160</v>
      </c>
      <c r="B185" s="5" t="s">
        <v>207</v>
      </c>
      <c r="C185" s="7">
        <v>4716007572</v>
      </c>
      <c r="D185" s="31">
        <v>55</v>
      </c>
      <c r="E185" s="52">
        <v>0</v>
      </c>
      <c r="F185" s="11"/>
      <c r="G185" s="11" t="s">
        <v>369</v>
      </c>
      <c r="H185" s="11"/>
      <c r="I185" s="11"/>
      <c r="J185" s="11"/>
      <c r="K185" s="26">
        <v>44196</v>
      </c>
      <c r="L185" s="9" t="s">
        <v>44</v>
      </c>
      <c r="M185" s="9" t="s">
        <v>44</v>
      </c>
      <c r="N185" s="9" t="s">
        <v>44</v>
      </c>
      <c r="O185" s="9" t="s">
        <v>44</v>
      </c>
      <c r="P185" s="9" t="s">
        <v>44</v>
      </c>
      <c r="Q185" s="7" t="s">
        <v>350</v>
      </c>
    </row>
    <row r="186" spans="1:17" s="2" customFormat="1" ht="43.5" customHeight="1" x14ac:dyDescent="0.25">
      <c r="A186" s="5">
        <f t="shared" si="10"/>
        <v>161</v>
      </c>
      <c r="B186" s="5" t="s">
        <v>209</v>
      </c>
      <c r="C186" s="5">
        <v>4716034230</v>
      </c>
      <c r="D186" s="8">
        <v>20</v>
      </c>
      <c r="E186" s="52">
        <v>1.5</v>
      </c>
      <c r="F186" s="6"/>
      <c r="G186" s="6"/>
      <c r="H186" s="6"/>
      <c r="I186" s="6" t="s">
        <v>285</v>
      </c>
      <c r="J186" s="6"/>
      <c r="K186" s="29">
        <v>45657</v>
      </c>
      <c r="L186" s="9">
        <v>50</v>
      </c>
      <c r="M186" s="9">
        <v>0</v>
      </c>
      <c r="N186" s="9">
        <v>0</v>
      </c>
      <c r="O186" s="9">
        <v>0</v>
      </c>
      <c r="P186" s="9">
        <v>0</v>
      </c>
      <c r="Q186" s="7" t="s">
        <v>350</v>
      </c>
    </row>
    <row r="187" spans="1:17" s="2" customFormat="1" ht="75.75" customHeight="1" x14ac:dyDescent="0.25">
      <c r="A187" s="5">
        <f t="shared" si="10"/>
        <v>162</v>
      </c>
      <c r="B187" s="5" t="s">
        <v>410</v>
      </c>
      <c r="C187" s="7">
        <v>4716003426</v>
      </c>
      <c r="D187" s="31">
        <v>55572</v>
      </c>
      <c r="E187" s="52">
        <v>1</v>
      </c>
      <c r="F187" s="11"/>
      <c r="G187" s="11"/>
      <c r="H187" s="11"/>
      <c r="I187" s="11"/>
      <c r="J187" s="26" t="s">
        <v>260</v>
      </c>
      <c r="K187" s="26">
        <v>45657</v>
      </c>
      <c r="L187" s="9" t="s">
        <v>415</v>
      </c>
      <c r="M187" s="9" t="s">
        <v>44</v>
      </c>
      <c r="N187" s="9" t="s">
        <v>44</v>
      </c>
      <c r="O187" s="9" t="s">
        <v>44</v>
      </c>
      <c r="P187" s="9" t="s">
        <v>44</v>
      </c>
      <c r="Q187" s="7" t="s">
        <v>350</v>
      </c>
    </row>
    <row r="188" spans="1:17" s="2" customFormat="1" ht="63.75" customHeight="1" x14ac:dyDescent="0.25">
      <c r="A188" s="5">
        <f t="shared" si="10"/>
        <v>163</v>
      </c>
      <c r="B188" s="5" t="s">
        <v>210</v>
      </c>
      <c r="C188" s="7">
        <v>4716034086</v>
      </c>
      <c r="D188" s="31">
        <v>100</v>
      </c>
      <c r="E188" s="52">
        <v>0</v>
      </c>
      <c r="F188" s="11"/>
      <c r="G188" s="11" t="s">
        <v>374</v>
      </c>
      <c r="H188" s="11"/>
      <c r="I188" s="11"/>
      <c r="J188" s="11"/>
      <c r="K188" s="26">
        <v>45657</v>
      </c>
      <c r="L188" s="9" t="s">
        <v>44</v>
      </c>
      <c r="M188" s="9" t="s">
        <v>44</v>
      </c>
      <c r="N188" s="9" t="s">
        <v>44</v>
      </c>
      <c r="O188" s="9" t="s">
        <v>44</v>
      </c>
      <c r="P188" s="9" t="s">
        <v>44</v>
      </c>
      <c r="Q188" s="7" t="s">
        <v>350</v>
      </c>
    </row>
    <row r="189" spans="1:17" s="2" customFormat="1" ht="94.5" x14ac:dyDescent="0.25">
      <c r="A189" s="5">
        <f>A188+1</f>
        <v>164</v>
      </c>
      <c r="B189" s="10" t="s">
        <v>212</v>
      </c>
      <c r="C189" s="7">
        <v>4716041358</v>
      </c>
      <c r="D189" s="27">
        <v>118</v>
      </c>
      <c r="E189" s="52">
        <v>34</v>
      </c>
      <c r="F189" s="78"/>
      <c r="G189" s="37"/>
      <c r="H189" s="37"/>
      <c r="I189" s="26" t="s">
        <v>272</v>
      </c>
      <c r="J189" s="78"/>
      <c r="K189" s="26">
        <v>45657</v>
      </c>
      <c r="L189" s="9" t="s">
        <v>44</v>
      </c>
      <c r="M189" s="9" t="s">
        <v>44</v>
      </c>
      <c r="N189" s="9" t="s">
        <v>44</v>
      </c>
      <c r="O189" s="9" t="s">
        <v>44</v>
      </c>
      <c r="P189" s="9" t="s">
        <v>44</v>
      </c>
      <c r="Q189" s="7" t="s">
        <v>350</v>
      </c>
    </row>
    <row r="190" spans="1:17" s="34" customFormat="1" ht="22.5" customHeight="1" x14ac:dyDescent="0.25">
      <c r="A190" s="92">
        <v>164</v>
      </c>
      <c r="B190" s="11" t="s">
        <v>311</v>
      </c>
      <c r="C190" s="11"/>
      <c r="D190" s="11"/>
      <c r="E190" s="79">
        <f>SUM(E6:E189)</f>
        <v>6664.5</v>
      </c>
      <c r="F190" s="11">
        <f>COUNTA(F6:F189)</f>
        <v>1</v>
      </c>
      <c r="G190" s="11">
        <f>COUNTA(G6:G189)</f>
        <v>12</v>
      </c>
      <c r="H190" s="11">
        <f>COUNTA(H6:H189)</f>
        <v>15</v>
      </c>
      <c r="I190" s="11">
        <f>COUNTA(I6:I189)</f>
        <v>105</v>
      </c>
      <c r="J190" s="11">
        <f>COUNTA(J6:J189)</f>
        <v>34</v>
      </c>
      <c r="K190" s="11"/>
      <c r="L190" s="79" t="s">
        <v>353</v>
      </c>
      <c r="M190" s="79">
        <f>SUM(M6:M189)</f>
        <v>7969</v>
      </c>
      <c r="N190" s="79">
        <f>SUM(N6:N189)</f>
        <v>6677.4</v>
      </c>
      <c r="O190" s="79">
        <f>SUM(O6:O189)</f>
        <v>10430.1</v>
      </c>
      <c r="P190" s="79">
        <f>SUM(P6:P189)</f>
        <v>1561.2</v>
      </c>
      <c r="Q190" s="11"/>
    </row>
    <row r="191" spans="1:17" s="2" customFormat="1" ht="14.25" customHeight="1" x14ac:dyDescent="0.25">
      <c r="A191" s="44"/>
      <c r="B191" s="44"/>
      <c r="C191" s="44"/>
      <c r="D191" s="44"/>
      <c r="E191" s="45"/>
      <c r="F191" s="44"/>
      <c r="G191" s="46"/>
      <c r="H191" s="44"/>
      <c r="I191" s="44"/>
      <c r="J191" s="44"/>
      <c r="K191" s="44"/>
      <c r="L191" s="47"/>
      <c r="M191" s="47"/>
      <c r="N191" s="47"/>
      <c r="O191" s="47"/>
      <c r="P191" s="47"/>
      <c r="Q191" s="80"/>
    </row>
    <row r="192" spans="1:17" s="2" customFormat="1" x14ac:dyDescent="0.25">
      <c r="A192" s="44"/>
      <c r="B192" s="44"/>
      <c r="C192" s="44"/>
      <c r="D192" s="44"/>
      <c r="E192" s="45"/>
      <c r="F192" s="44"/>
      <c r="G192" s="46"/>
      <c r="H192" s="44"/>
      <c r="I192" s="44"/>
      <c r="J192" s="44"/>
      <c r="K192" s="44"/>
      <c r="L192" s="47"/>
      <c r="M192" s="47"/>
      <c r="N192" s="47"/>
      <c r="O192" s="47"/>
      <c r="P192" s="47"/>
      <c r="Q192" s="80"/>
    </row>
  </sheetData>
  <mergeCells count="31">
    <mergeCell ref="A154:Q154"/>
    <mergeCell ref="A153:Q153"/>
    <mergeCell ref="A150:Q150"/>
    <mergeCell ref="A42:Q42"/>
    <mergeCell ref="A1:Q1"/>
    <mergeCell ref="A2:A3"/>
    <mergeCell ref="B2:B3"/>
    <mergeCell ref="C2:C3"/>
    <mergeCell ref="D2:D3"/>
    <mergeCell ref="E2:E3"/>
    <mergeCell ref="F2:H2"/>
    <mergeCell ref="I2:K2"/>
    <mergeCell ref="L2:L3"/>
    <mergeCell ref="M2:P2"/>
    <mergeCell ref="Q2:Q3"/>
    <mergeCell ref="A5:Q5"/>
    <mergeCell ref="A24:Q24"/>
    <mergeCell ref="A30:Q30"/>
    <mergeCell ref="A33:Q33"/>
    <mergeCell ref="A181:Q181"/>
    <mergeCell ref="A125:Q125"/>
    <mergeCell ref="A137:Q137"/>
    <mergeCell ref="A168:Q168"/>
    <mergeCell ref="A173:Q173"/>
    <mergeCell ref="A177:Q177"/>
    <mergeCell ref="A74:Q74"/>
    <mergeCell ref="A78:Q78"/>
    <mergeCell ref="A85:Q85"/>
    <mergeCell ref="A90:Q90"/>
    <mergeCell ref="A102:Q102"/>
    <mergeCell ref="A123:Q123"/>
  </mergeCells>
  <pageMargins left="0.70866141732283472" right="0.31496062992125984" top="0.78740157480314965" bottom="0.39370078740157483" header="0.31496062992125984" footer="0.23622047244094491"/>
  <pageSetup paperSize="9" scale="48" orientation="landscape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ГУП и МУП остаются</vt:lpstr>
      <vt:lpstr>ГУП и МУП реорганиз.и ликвид</vt:lpstr>
      <vt:lpstr>Лист3</vt:lpstr>
      <vt:lpstr>'ГУП и МУП остаются'!Заголовки_для_печати</vt:lpstr>
      <vt:lpstr>'ГУП и МУП реорганиз.и ликвид'!Заголовки_для_печати</vt:lpstr>
      <vt:lpstr>'ГУП и МУП остаются'!Область_печати</vt:lpstr>
      <vt:lpstr>'ГУП и МУП реорганиз.и ликвид'!Область_печати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Светлана Александровна Мельникова</cp:lastModifiedBy>
  <cp:lastPrinted>2020-08-26T07:30:43Z</cp:lastPrinted>
  <dcterms:created xsi:type="dcterms:W3CDTF">2020-03-20T11:48:50Z</dcterms:created>
  <dcterms:modified xsi:type="dcterms:W3CDTF">2020-08-26T07:31:09Z</dcterms:modified>
</cp:coreProperties>
</file>